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bergenkommune.sharepoint.com/sites/BkE_BKMB_PlanOgBygningsetaten/Delte dokumenter/PBE Kommunikasjon/Kommunikasjonsrådgiver/Klimagassberegninger/"/>
    </mc:Choice>
  </mc:AlternateContent>
  <xr:revisionPtr revIDLastSave="0" documentId="8_{6FCD7289-9D5D-448A-BE38-66A673E8E79F}" xr6:coauthVersionLast="47" xr6:coauthVersionMax="47" xr10:uidLastSave="{00000000-0000-0000-0000-000000000000}"/>
  <bookViews>
    <workbookView xWindow="1440" yWindow="1550" windowWidth="14400" windowHeight="7360" tabRatio="759" xr2:uid="{7A56A70D-47AF-4C99-AD15-57B4AEE3793C}"/>
  </bookViews>
  <sheets>
    <sheet name="Forside " sheetId="1" r:id="rId1"/>
    <sheet name="Sammendrag" sheetId="3" r:id="rId2"/>
    <sheet name="Tiltak for utslippsreduksjon" sheetId="2" r:id="rId3"/>
    <sheet name="Nybygg" sheetId="5" r:id="rId4"/>
    <sheet name="Bevaring" sheetId="6" r:id="rId5"/>
    <sheet name="Natur" sheetId="4" r:id="rId6"/>
    <sheet name="Resultater" sheetId="7" r:id="rId7"/>
    <sheet name="Versjonslogg" sheetId="8" r:id="rId8"/>
    <sheet name="EFU avansert" sheetId="16" r:id="rId9"/>
    <sheet name="EFU avansert resultater" sheetId="17" r:id="rId10"/>
    <sheet name="EFU rapportering" sheetId="19" r:id="rId11"/>
  </sheets>
  <definedNames>
    <definedName name="BTA">Sammendrag!$D$45</definedName>
    <definedName name="BTAnybygg">Sammendrag!$C$45</definedName>
    <definedName name="Forside">Sammendrag!#REF!</definedName>
    <definedName name="Sammendrag">Sammendrag!#REF!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7" l="1"/>
  <c r="E13" i="17"/>
  <c r="E11" i="17"/>
  <c r="E10" i="17"/>
  <c r="D14" i="17"/>
  <c r="D13" i="17"/>
  <c r="D11" i="17"/>
  <c r="D10" i="17"/>
  <c r="D17" i="17"/>
  <c r="E17" i="17" s="1"/>
  <c r="D25" i="17"/>
  <c r="G10" i="19"/>
  <c r="G62" i="5"/>
  <c r="AB236" i="19"/>
  <c r="AB235" i="19"/>
  <c r="AB234" i="19"/>
  <c r="AB233" i="19"/>
  <c r="AB232" i="19"/>
  <c r="AB231" i="19"/>
  <c r="AB230" i="19"/>
  <c r="AB229" i="19"/>
  <c r="AB228" i="19"/>
  <c r="AB227" i="19"/>
  <c r="AB226" i="19"/>
  <c r="AB225" i="19"/>
  <c r="AB224" i="19"/>
  <c r="G13" i="19" l="1"/>
  <c r="G11" i="19" l="1"/>
  <c r="G12" i="19"/>
  <c r="G14" i="19" s="1"/>
  <c r="E26" i="7" l="1"/>
  <c r="D26" i="7"/>
  <c r="AD236" i="19"/>
  <c r="AD235" i="19"/>
  <c r="AD234" i="19"/>
  <c r="AD233" i="19"/>
  <c r="AD232" i="19"/>
  <c r="AD231" i="19"/>
  <c r="AD230" i="19"/>
  <c r="AD229" i="19"/>
  <c r="AD228" i="19"/>
  <c r="AD227" i="19"/>
  <c r="AD226" i="19"/>
  <c r="AD225" i="19"/>
  <c r="AD224" i="19"/>
  <c r="AC220" i="19"/>
  <c r="AC219" i="19"/>
  <c r="AC218" i="19"/>
  <c r="AC217" i="19"/>
  <c r="AC216" i="19"/>
  <c r="AC215" i="19"/>
  <c r="AC214" i="19"/>
  <c r="AC213" i="19"/>
  <c r="AC212" i="19"/>
  <c r="AC211" i="19"/>
  <c r="AC210" i="19"/>
  <c r="AC209" i="19"/>
  <c r="AC208" i="19"/>
  <c r="AC207" i="19"/>
  <c r="AC206" i="19"/>
  <c r="AC205" i="19"/>
  <c r="AC204" i="19"/>
  <c r="AC203" i="19"/>
  <c r="AC202" i="19"/>
  <c r="AC201" i="19"/>
  <c r="F31" i="19"/>
  <c r="D15" i="16" l="1"/>
  <c r="E15" i="16"/>
  <c r="F15" i="16"/>
  <c r="G15" i="16"/>
  <c r="H15" i="16"/>
  <c r="H28" i="16"/>
  <c r="G28" i="16"/>
  <c r="F28" i="16"/>
  <c r="E28" i="16"/>
  <c r="D28" i="16"/>
  <c r="E16" i="17"/>
  <c r="D16" i="17"/>
  <c r="E15" i="17"/>
  <c r="G12" i="17"/>
  <c r="F12" i="17"/>
  <c r="F19" i="17" s="1"/>
  <c r="P6" i="17"/>
  <c r="P5" i="17"/>
  <c r="P4" i="17"/>
  <c r="L5" i="16"/>
  <c r="L4" i="16"/>
  <c r="D15" i="7"/>
  <c r="D9" i="7"/>
  <c r="E9" i="7"/>
  <c r="E10" i="7"/>
  <c r="D10" i="7"/>
  <c r="D19" i="6"/>
  <c r="E16" i="7"/>
  <c r="E13" i="7"/>
  <c r="E12" i="7"/>
  <c r="D19" i="5"/>
  <c r="E61" i="6"/>
  <c r="F61" i="6"/>
  <c r="G61" i="6"/>
  <c r="R1" i="4"/>
  <c r="L2" i="5"/>
  <c r="D16" i="7"/>
  <c r="L1" i="5"/>
  <c r="D15" i="17"/>
  <c r="D9" i="17" l="1"/>
  <c r="D19" i="17" s="1"/>
  <c r="I17" i="6"/>
  <c r="E9" i="17"/>
  <c r="I13" i="5"/>
  <c r="D8" i="7"/>
  <c r="E8" i="7"/>
  <c r="F15" i="19" s="1"/>
  <c r="G16" i="17"/>
  <c r="G17" i="17"/>
  <c r="G15" i="17"/>
  <c r="G13" i="17"/>
  <c r="G14" i="17"/>
  <c r="G11" i="17"/>
  <c r="G10" i="17"/>
  <c r="I13" i="16"/>
  <c r="I24" i="16"/>
  <c r="I25" i="16"/>
  <c r="I26" i="16"/>
  <c r="I27" i="16"/>
  <c r="I14" i="16"/>
  <c r="F21" i="17"/>
  <c r="F20" i="17"/>
  <c r="I11" i="16"/>
  <c r="I12" i="16"/>
  <c r="I15" i="5"/>
  <c r="I16" i="5"/>
  <c r="I12" i="5"/>
  <c r="I14" i="5"/>
  <c r="I17" i="5"/>
  <c r="I18" i="5"/>
  <c r="I18" i="6"/>
  <c r="I12" i="6"/>
  <c r="I13" i="6"/>
  <c r="I14" i="6"/>
  <c r="I15" i="6"/>
  <c r="I16" i="6"/>
  <c r="P4" i="7"/>
  <c r="P5" i="7"/>
  <c r="P3" i="7"/>
  <c r="D13" i="7"/>
  <c r="D12" i="7"/>
  <c r="E15" i="19" l="1"/>
  <c r="G9" i="17"/>
  <c r="D22" i="17"/>
  <c r="D27" i="17"/>
  <c r="E19" i="17"/>
  <c r="D20" i="17"/>
  <c r="D21" i="17"/>
  <c r="D23" i="17" s="1"/>
  <c r="F11" i="7"/>
  <c r="F18" i="7" s="1"/>
  <c r="F19" i="7" s="1"/>
  <c r="E22" i="17" l="1"/>
  <c r="G22" i="17" s="1"/>
  <c r="E27" i="17"/>
  <c r="E21" i="17"/>
  <c r="E23" i="17" s="1"/>
  <c r="G23" i="17" s="1"/>
  <c r="G19" i="17"/>
  <c r="E20" i="17"/>
  <c r="G20" i="17" s="1"/>
  <c r="E15" i="7"/>
  <c r="G21" i="17" l="1"/>
  <c r="L1" i="6"/>
  <c r="F20" i="7"/>
  <c r="E14" i="7"/>
  <c r="D61" i="6"/>
  <c r="E62" i="5"/>
  <c r="E31" i="19" s="1"/>
  <c r="F62" i="5"/>
  <c r="D14" i="7"/>
  <c r="D62" i="5"/>
  <c r="G11" i="7"/>
  <c r="G15" i="7"/>
  <c r="G8" i="7" l="1"/>
  <c r="E18" i="7"/>
  <c r="E21" i="7" s="1"/>
  <c r="G16" i="7"/>
  <c r="G14" i="7"/>
  <c r="G12" i="7"/>
  <c r="G13" i="7"/>
  <c r="G10" i="7"/>
  <c r="E19" i="7" l="1"/>
  <c r="G9" i="7"/>
  <c r="D18" i="7"/>
  <c r="E20" i="7"/>
  <c r="E22" i="7" s="1"/>
  <c r="D19" i="7" l="1"/>
  <c r="D21" i="7"/>
  <c r="G21" i="7" s="1"/>
  <c r="D20" i="7"/>
  <c r="D22" i="7" s="1"/>
  <c r="G22" i="7" s="1"/>
  <c r="G18" i="7"/>
  <c r="G19" i="7" l="1"/>
  <c r="G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Haugen, Thea Aske</author>
  </authors>
  <commentList>
    <comment ref="B45" authorId="0" shapeId="0" xr:uid="{BCCC063A-DF39-4FAD-B4B0-029485196782}">
      <text>
        <r>
          <rPr>
            <sz val="9"/>
            <color indexed="81"/>
            <rFont val="Tahoma"/>
            <family val="2"/>
          </rPr>
          <t>For bevaringsalternativ skal denne inkludere både areal av bevart bebyggelse og eventuelt nybygg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Haugen, Thea Aske</author>
  </authors>
  <commentList>
    <comment ref="D57" authorId="0" shapeId="0" xr:uid="{7711D5F6-8DED-4A46-B378-4324E8BB4297}">
      <text>
        <r>
          <rPr>
            <sz val="9"/>
            <color indexed="81"/>
            <rFont val="Tahoma"/>
            <family val="2"/>
          </rPr>
          <t>Bygningens energibehov uten hensyn til energisystemets effektfaktor, virkningsgrad eller tap i energikjeden. Det skilles ikke mellom energi som tilføres, og energi som produseres i bygget.</t>
        </r>
      </text>
    </comment>
    <comment ref="E57" authorId="0" shapeId="0" xr:uid="{A862EA28-AFF9-4B9E-B9AF-278DD50D267D}">
      <text>
        <r>
          <rPr>
            <sz val="9"/>
            <color indexed="81"/>
            <rFont val="Tahoma"/>
            <family val="2"/>
          </rPr>
          <t>Summen av energi levert over bygningens systemgrenser for å dekke bygningens samlede energibehov. Levert energi tar hensyn til virkningsgradene i varmeanlegget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Haugen, Thea Aske</author>
  </authors>
  <commentList>
    <comment ref="D56" authorId="0" shapeId="0" xr:uid="{966F6376-98C5-4E4F-8950-DD1CC3BBD034}">
      <text>
        <r>
          <rPr>
            <sz val="9"/>
            <color indexed="81"/>
            <rFont val="Tahoma"/>
            <family val="2"/>
          </rPr>
          <t>Bygningens energibehov uten hensyn til energisystemets effektfaktor, virkningsgrad eller tap i energikjeden. Det skilles ikke mellom energi som tilføres, og energi som produseres i bygget.</t>
        </r>
      </text>
    </comment>
    <comment ref="E56" authorId="0" shapeId="0" xr:uid="{5164E25A-002E-4CE4-AD44-6DC1D2768B6F}">
      <text>
        <r>
          <rPr>
            <sz val="9"/>
            <color indexed="81"/>
            <rFont val="Tahoma"/>
            <family val="2"/>
          </rPr>
          <t>Summen av energi levert over bygningens systemgrenser for å dekke bygningens samlede energibehov. Levert energi tar hensyn til virkningsgradene i varmeanlegget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Jonas Haga Lerøen</author>
  </authors>
  <commentList>
    <comment ref="B20" authorId="0" shapeId="0" xr:uid="{4DF053FE-4EC1-4404-83D1-E862D55425D3}">
      <text>
        <r>
          <rPr>
            <sz val="9"/>
            <color indexed="81"/>
            <rFont val="Tahoma"/>
            <family val="2"/>
          </rPr>
          <t>For natur er beregningsperiode 20 år.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Jonas Haga Lerøen</author>
  </authors>
  <commentList>
    <comment ref="B21" authorId="0" shapeId="0" xr:uid="{25DB0F65-53C8-4F1F-9F53-F86C4A6219D1}">
      <text>
        <r>
          <rPr>
            <sz val="9"/>
            <color indexed="81"/>
            <rFont val="Tahoma"/>
            <family val="2"/>
          </rPr>
          <t>For natur er beregningsperiode 20 år.</t>
        </r>
      </text>
    </comment>
  </commentList>
</comments>
</file>

<file path=xl/sharedStrings.xml><?xml version="1.0" encoding="utf-8"?>
<sst xmlns="http://schemas.openxmlformats.org/spreadsheetml/2006/main" count="570" uniqueCount="340">
  <si>
    <t>Fyll inn feltene i tabellen</t>
  </si>
  <si>
    <t>Saksnummer</t>
  </si>
  <si>
    <t>Plan-yyyy/xxxxx</t>
  </si>
  <si>
    <t>Plannavn/Adresse</t>
  </si>
  <si>
    <t>Bydel. Gnr. X, Bnr. X, sted</t>
  </si>
  <si>
    <t>Gårdnummer</t>
  </si>
  <si>
    <t>Bruksnummer</t>
  </si>
  <si>
    <t>Utfylt av (navn)</t>
  </si>
  <si>
    <t>Datert (dd.mm.åååå)</t>
  </si>
  <si>
    <t>Fase i prosessen hvor beregning er utført</t>
  </si>
  <si>
    <t>Er dette et prosjekt under Etat for utbygging (EFU)?</t>
  </si>
  <si>
    <t>*Vi krever ikke klimagassberegninger til byggesak, men vi tar gjerne imot dersom noen vil levere frivillig.</t>
  </si>
  <si>
    <t>Om rapportmalen</t>
  </si>
  <si>
    <r>
      <rPr>
        <sz val="14"/>
        <color rgb="FF000000"/>
        <rFont val="Source Sans Pro"/>
        <family val="2"/>
      </rPr>
      <t xml:space="preserve">Mal utarbeidet av Plan- og bygningsetaten, Bergen kommune. Formateringene i dokumentet er forhåndsdefinerte og skal </t>
    </r>
    <r>
      <rPr>
        <b/>
        <sz val="14"/>
        <color rgb="FF000000"/>
        <rFont val="Source Sans Pro"/>
        <family val="2"/>
      </rPr>
      <t>ikke</t>
    </r>
    <r>
      <rPr>
        <sz val="14"/>
        <color rgb="FF000000"/>
        <rFont val="Source Sans Pro"/>
        <family val="2"/>
      </rPr>
      <t xml:space="preserve"> endres. Dette gjelder blant annet skriftstørrelse og skrifttype. For å få linjeskift i tekstbokser, bruk </t>
    </r>
    <r>
      <rPr>
        <b/>
        <sz val="14"/>
        <color rgb="FF000000"/>
        <rFont val="Source Sans Pro"/>
        <family val="2"/>
      </rPr>
      <t>'Alt+Enter'</t>
    </r>
    <r>
      <rPr>
        <sz val="14"/>
        <color rgb="FF000000"/>
        <rFont val="Source Sans Pro"/>
        <family val="2"/>
      </rPr>
      <t>.
Denne malen skal følges dersom § 18.4 i kommuneplanens arealdel (</t>
    </r>
    <r>
      <rPr>
        <u/>
        <sz val="14"/>
        <color rgb="FF2F75B5"/>
        <rFont val="Source Sans Pro"/>
        <family val="2"/>
      </rPr>
      <t>KPA2018</t>
    </r>
    <r>
      <rPr>
        <sz val="14"/>
        <color rgb="FF000000"/>
        <rFont val="Source Sans Pro"/>
        <family val="2"/>
      </rPr>
      <t xml:space="preserve">) gjør seg gjeldende og klimagassberegninger kreves. 
</t>
    </r>
    <r>
      <rPr>
        <sz val="14"/>
        <color theme="1"/>
        <rFont val="Source Sans Pro"/>
        <family val="2"/>
      </rPr>
      <t xml:space="preserve">I henhold til § 18.4 i KPA2018 vil:
</t>
    </r>
    <r>
      <rPr>
        <sz val="14"/>
        <color rgb="FFFF9D0D"/>
        <rFont val="Courier New"/>
        <family val="3"/>
      </rPr>
      <t>●</t>
    </r>
    <r>
      <rPr>
        <sz val="12.6"/>
        <color theme="1"/>
        <rFont val="Source Sans Pro"/>
        <family val="2"/>
      </rPr>
      <t xml:space="preserve"> </t>
    </r>
    <r>
      <rPr>
        <b/>
        <sz val="14"/>
        <color rgb="FF38806A"/>
        <rFont val="Source Sans Pro"/>
        <family val="2"/>
      </rPr>
      <t>prosjekt som medfører vesentlige naturinngrep</t>
    </r>
    <r>
      <rPr>
        <b/>
        <sz val="14"/>
        <color theme="1"/>
        <rFont val="Source Sans Pro"/>
        <family val="2"/>
      </rPr>
      <t xml:space="preserve">
</t>
    </r>
    <r>
      <rPr>
        <b/>
        <sz val="14"/>
        <color rgb="FFFF9D0D"/>
        <rFont val="Source Sans Pro"/>
        <family val="2"/>
      </rPr>
      <t>●</t>
    </r>
    <r>
      <rPr>
        <b/>
        <sz val="14"/>
        <color theme="1"/>
        <rFont val="Source Sans Pro"/>
        <family val="2"/>
      </rPr>
      <t xml:space="preserve"> </t>
    </r>
    <r>
      <rPr>
        <b/>
        <sz val="14"/>
        <color rgb="FF38806A"/>
        <rFont val="Source Sans Pro"/>
        <family val="2"/>
      </rPr>
      <t>nybygg med samlet areal over 1000 m</t>
    </r>
    <r>
      <rPr>
        <b/>
        <vertAlign val="superscript"/>
        <sz val="14"/>
        <color rgb="FF38806A"/>
        <rFont val="Source Sans Pro"/>
        <family val="2"/>
      </rPr>
      <t>2</t>
    </r>
    <r>
      <rPr>
        <b/>
        <vertAlign val="superscript"/>
        <sz val="14"/>
        <color theme="1"/>
        <rFont val="Source Sans Pro"/>
        <family val="2"/>
      </rPr>
      <t xml:space="preserve">
</t>
    </r>
    <r>
      <rPr>
        <b/>
        <sz val="14"/>
        <color rgb="FFFF9D0D"/>
        <rFont val="Calibri"/>
        <family val="2"/>
      </rPr>
      <t>●</t>
    </r>
    <r>
      <rPr>
        <b/>
        <sz val="14"/>
        <color theme="1"/>
        <rFont val="Calibri"/>
        <family val="2"/>
      </rPr>
      <t xml:space="preserve"> </t>
    </r>
    <r>
      <rPr>
        <b/>
        <sz val="14"/>
        <color rgb="FF38806A"/>
        <rFont val="Source Sans Pro"/>
        <family val="2"/>
      </rPr>
      <t xml:space="preserve">prosjekt der riving skal vurderes opp mot bevaring
</t>
    </r>
    <r>
      <rPr>
        <sz val="14"/>
        <color theme="1"/>
        <rFont val="Source Sans Pro"/>
        <family val="2"/>
      </rPr>
      <t>utløse krav om klimagassberegninger.</t>
    </r>
    <r>
      <rPr>
        <sz val="14"/>
        <color rgb="FF000000"/>
        <rFont val="Source Sans Pro"/>
        <family val="2"/>
      </rPr>
      <t xml:space="preserve">
</t>
    </r>
    <r>
      <rPr>
        <b/>
        <sz val="16"/>
        <color rgb="FF347863"/>
        <rFont val="Source Sans Pro"/>
        <family val="2"/>
      </rPr>
      <t xml:space="preserve">Forutsetninger for beregningene: 
</t>
    </r>
    <r>
      <rPr>
        <sz val="14"/>
        <color rgb="FF000000"/>
        <rFont val="Source Sans Pro"/>
        <family val="2"/>
      </rPr>
      <t>Klimagassberegningene skal ha omfang «basis med lokalisering», jf. NS3720:2018. Beregningene skal gjøres for alle moduler i løpet av bygningens livsløp, utenom B7 (vannforbruk i drift) med en beregningsperiode på 50 år. 
Malen er utvidet med 3 faner tilpasset Bergen kommunes rapporteringskrav til interne prosjekt, som er større enn hva vi
Alle inndata og forutsetninger som er kjent for prosjektet skal inkluderes i klimagassberegningen. Standardverdier som samsvarer med kravene i TEK17 kan benyttes i tilfeller hvor data for prosjektet ikke er kjent.</t>
    </r>
    <r>
      <rPr>
        <sz val="14"/>
        <color rgb="FFFF0000"/>
        <rFont val="Source Sans Pro"/>
        <family val="2"/>
      </rPr>
      <t xml:space="preserve"> 
</t>
    </r>
    <r>
      <rPr>
        <sz val="14"/>
        <rFont val="Source Sans Pro"/>
        <family val="2"/>
      </rPr>
      <t xml:space="preserve">Dersom det gjennomføres klimagassberegninger av bygg med ulike bygningskategorier, bør det leveres separate rapporter. For flere bygg av samme bygningskategori kan utslippene summeres i en rapport. </t>
    </r>
  </si>
  <si>
    <t>SAMMENDRAG</t>
  </si>
  <si>
    <t>Gi en kort oppsummering av klimagassrapporten.</t>
  </si>
  <si>
    <t>Om prosjektet</t>
  </si>
  <si>
    <t>Om resultatet</t>
  </si>
  <si>
    <t>Eventuelle avvik fra rapportmal/føringer i veilederen for klimagassberegninger</t>
  </si>
  <si>
    <t>UTLØSENDE FAKTOR FOR KLIMAGASSBEREGNINGER</t>
  </si>
  <si>
    <t>Kryss av for den/de utløsende faktorene under:</t>
  </si>
  <si>
    <t>PROSJEKTBESKRIVELSE</t>
  </si>
  <si>
    <t>Fyll ut tabell med grunnleggende data for bebyggelse som er omfattet av prosjektet. Dersom prosjektet inneholder flere enkeltstående bygg kan informasjonen skilles av med komma.</t>
  </si>
  <si>
    <t>Data</t>
  </si>
  <si>
    <t>Nybygg (+ eventuell riving av eksisterende bebyggelse)</t>
  </si>
  <si>
    <t>Bevaring gjennom rehabilitering/ombygging</t>
  </si>
  <si>
    <t>Alder på eksisterende bygg (byggeår)</t>
  </si>
  <si>
    <t>yyyy, yyyy, yyyy</t>
  </si>
  <si>
    <r>
      <t>Areal på eksisterende bebyggelse (m</t>
    </r>
    <r>
      <rPr>
        <vertAlign val="superscript"/>
        <sz val="12"/>
        <rFont val="Source Sans Pro"/>
        <family val="2"/>
      </rPr>
      <t xml:space="preserve">2 </t>
    </r>
    <r>
      <rPr>
        <sz val="12"/>
        <rFont val="Source Sans Pro"/>
        <family val="2"/>
      </rPr>
      <t>BTA)</t>
    </r>
  </si>
  <si>
    <t>samlet areal for alle bygg</t>
  </si>
  <si>
    <r>
      <t>Areal på bevart bebyggelse (m</t>
    </r>
    <r>
      <rPr>
        <vertAlign val="superscript"/>
        <sz val="12"/>
        <rFont val="Source Sans Pro"/>
        <family val="2"/>
      </rPr>
      <t>2</t>
    </r>
    <r>
      <rPr>
        <sz val="12"/>
        <rFont val="Source Sans Pro"/>
        <family val="2"/>
      </rPr>
      <t xml:space="preserve"> BTA)</t>
    </r>
  </si>
  <si>
    <r>
      <t>Samlet bruttoareal for prosjektet (m</t>
    </r>
    <r>
      <rPr>
        <vertAlign val="superscript"/>
        <sz val="12"/>
        <color rgb="FF000000"/>
        <rFont val="Source Sans Pro"/>
        <family val="2"/>
      </rPr>
      <t>2</t>
    </r>
    <r>
      <rPr>
        <sz val="12"/>
        <color rgb="FF000000"/>
        <rFont val="Source Sans Pro"/>
        <family val="2"/>
      </rPr>
      <t xml:space="preserve"> BTA)</t>
    </r>
  </si>
  <si>
    <r>
      <t>Totalt oppvarmet bruksareal (m</t>
    </r>
    <r>
      <rPr>
        <vertAlign val="superscript"/>
        <sz val="12"/>
        <color rgb="FF000000"/>
        <rFont val="Source Sans Pro"/>
        <family val="2"/>
      </rPr>
      <t>2</t>
    </r>
    <r>
      <rPr>
        <sz val="12"/>
        <color rgb="FF000000"/>
        <rFont val="Source Sans Pro"/>
        <family val="2"/>
      </rPr>
      <t xml:space="preserve"> BRA oppv.)</t>
    </r>
  </si>
  <si>
    <t xml:space="preserve">Samlet antall bygg i prosjektet </t>
  </si>
  <si>
    <t>Bygningskategori </t>
  </si>
  <si>
    <t>Kontor, boligblokk …</t>
  </si>
  <si>
    <t>Antall etasjer over bakken </t>
  </si>
  <si>
    <t>x-y etasjer</t>
  </si>
  <si>
    <t>Antall etasjer under bakken (oppvarmet) </t>
  </si>
  <si>
    <t>Antall etasjer under bakken (uoppvarmet) </t>
  </si>
  <si>
    <r>
      <t>Volum av masser som må fjernes (m</t>
    </r>
    <r>
      <rPr>
        <vertAlign val="superscript"/>
        <sz val="12"/>
        <color rgb="FF000000"/>
        <rFont val="Source Sans Pro"/>
        <family val="2"/>
      </rPr>
      <t xml:space="preserve">3 </t>
    </r>
    <r>
      <rPr>
        <sz val="12"/>
        <color rgb="FF000000"/>
        <rFont val="Source Sans Pro"/>
        <family val="2"/>
      </rPr>
      <t>)*</t>
    </r>
  </si>
  <si>
    <r>
      <t>Volum av tilførte masser (m</t>
    </r>
    <r>
      <rPr>
        <vertAlign val="superscript"/>
        <sz val="12"/>
        <color rgb="FF000000"/>
        <rFont val="Source Sans Pro"/>
        <family val="2"/>
      </rPr>
      <t>3</t>
    </r>
    <r>
      <rPr>
        <sz val="12"/>
        <color rgb="FF000000"/>
        <rFont val="Source Sans Pro"/>
        <family val="2"/>
      </rPr>
      <t xml:space="preserve"> )*</t>
    </r>
  </si>
  <si>
    <t>*ønskelig med et anslag i tidlig fase, selv om usikkerheter kan foreligge</t>
  </si>
  <si>
    <t>Gi en kort beskrivelse av prosjektet.</t>
  </si>
  <si>
    <t xml:space="preserve">Dersom eksisterende bebyggelse - beskriv hva som inkluderes innenfor rammene av de to alternativene riving og bevaring, og hvilke vurderinger som er gjort for gjenbruk av bygningsmassen. </t>
  </si>
  <si>
    <t>Sett inn figur for eksisterende situasjon</t>
  </si>
  <si>
    <t>Sett inn figur for ny situasjon - nybygg</t>
  </si>
  <si>
    <t>Sett inn figur for ny situasjon - bevaring</t>
  </si>
  <si>
    <t>Skal kun fylles ut dersom det er eksisterende bebyggelse innenfor planområdet/omsøkt område</t>
  </si>
  <si>
    <t>Datakvalitetsnivå</t>
  </si>
  <si>
    <t>Oppgi nivå for datakvalitet.</t>
  </si>
  <si>
    <t>BEREGNINGSVERKTØY</t>
  </si>
  <si>
    <t>Oppgi beregningsverktøy som er benyttet.</t>
  </si>
  <si>
    <t>TILTAK FOR UTSLIPPSREDUKSJON</t>
  </si>
  <si>
    <t>Tips! For å få linjeskift i teksten, bruk 'Alt+Enter'.</t>
  </si>
  <si>
    <t>TRANSPORT I DRIFT</t>
  </si>
  <si>
    <t>Beskriv hvilke tiltak som skal gjøres for å redusere transportbehovet og legge til rette for bærekraftig mobilitet.</t>
  </si>
  <si>
    <t>AREALBRUK</t>
  </si>
  <si>
    <t>Beskriv hvilke tiltak som skal gjøres for å redusere utslipp fra vesentlige naturinngrep og massehåndtering.</t>
  </si>
  <si>
    <t>BEVARING AV EKSISTERENDE BEBYGGELSE*</t>
  </si>
  <si>
    <t>Beskriv hvilke tiltak som skal gjøres for utslippsreduksjon i forbindelse med riving og/eller bevaring av eksisterende bebyggelse.</t>
  </si>
  <si>
    <t>* Skal kun fylles ut dersom det er eksisterende bebyggelse innenfor planområdet/omsøkt område.</t>
  </si>
  <si>
    <t>MATERIALBRUK</t>
  </si>
  <si>
    <t>Beskriv hvilke tiltak som skal gjøres for å redusere utslipp fra materialbruk, herunder gjenbruk av byggematerialer og valg av lavutslippsmateriale.</t>
  </si>
  <si>
    <t>ENERGIBEHOV, VALG AV ENERGILØSNINGER OG ENERGIKILDER</t>
  </si>
  <si>
    <t>Beskriv hvilke tiltak som skal gjøres for å redusere energibehov, herunder bruk av lavutslipps energiløsninger i prosjektet.</t>
  </si>
  <si>
    <t>BYGGE- OG ANLEGGSPERIODE</t>
  </si>
  <si>
    <t>Beskriv hvilke tiltak som skal gjøres for å redusere utslippene i bygge- og anleggsperioden.</t>
  </si>
  <si>
    <t>NYBYGG</t>
  </si>
  <si>
    <t>MATERIALER (A1-A5, B1-B5)</t>
  </si>
  <si>
    <t xml:space="preserve">Beregn utslipp for materialer i nybygg. Produksjon, transport og avfallhåndtering av kapp og svinn, emballasje og annet avfall for materialer skal inkluderes  i denne tabellen. </t>
  </si>
  <si>
    <t>Det er valgfritt å rapportere disse modulene per bygningsdel, men totalt utslipp 
for hver av dem ved materialer skal inngå i bunnen av tabellen</t>
  </si>
  <si>
    <t>Bygningsdel </t>
  </si>
  <si>
    <t>Materialvalg</t>
  </si>
  <si>
    <r>
      <t>A1-A3 
(kg CO</t>
    </r>
    <r>
      <rPr>
        <b/>
        <vertAlign val="subscript"/>
        <sz val="13"/>
        <rFont val="Source Sans Pro"/>
        <family val="2"/>
      </rPr>
      <t>2</t>
    </r>
    <r>
      <rPr>
        <b/>
        <sz val="13"/>
        <rFont val="Source Sans Pro"/>
        <family val="2"/>
      </rPr>
      <t>e/m</t>
    </r>
    <r>
      <rPr>
        <b/>
        <vertAlign val="superscript"/>
        <sz val="13"/>
        <rFont val="Source Sans Pro"/>
        <family val="2"/>
      </rPr>
      <t>2</t>
    </r>
    <r>
      <rPr>
        <b/>
        <sz val="13"/>
        <rFont val="Source Sans Pro"/>
        <family val="2"/>
      </rPr>
      <t xml:space="preserve"> BTA) </t>
    </r>
  </si>
  <si>
    <r>
      <t>A4</t>
    </r>
    <r>
      <rPr>
        <sz val="13"/>
        <rFont val="Source Sans Pro"/>
        <family val="2"/>
      </rPr>
      <t xml:space="preserve"> 
</t>
    </r>
    <r>
      <rPr>
        <b/>
        <sz val="13"/>
        <rFont val="Source Sans Pro"/>
        <family val="2"/>
      </rPr>
      <t>(kg CO</t>
    </r>
    <r>
      <rPr>
        <b/>
        <vertAlign val="subscript"/>
        <sz val="13"/>
        <rFont val="Source Sans Pro"/>
        <family val="2"/>
      </rPr>
      <t>2</t>
    </r>
    <r>
      <rPr>
        <b/>
        <sz val="13"/>
        <rFont val="Source Sans Pro"/>
        <family val="2"/>
      </rPr>
      <t>e/m</t>
    </r>
    <r>
      <rPr>
        <b/>
        <vertAlign val="superscript"/>
        <sz val="13"/>
        <rFont val="Source Sans Pro"/>
        <family val="2"/>
      </rPr>
      <t>2</t>
    </r>
    <r>
      <rPr>
        <b/>
        <sz val="13"/>
        <rFont val="Source Sans Pro"/>
        <family val="2"/>
      </rPr>
      <t xml:space="preserve"> BTA)</t>
    </r>
  </si>
  <si>
    <r>
      <t>A5 
(kg CO</t>
    </r>
    <r>
      <rPr>
        <b/>
        <vertAlign val="subscript"/>
        <sz val="13"/>
        <rFont val="Source Sans Pro"/>
        <family val="2"/>
      </rPr>
      <t>2</t>
    </r>
    <r>
      <rPr>
        <b/>
        <sz val="13"/>
        <rFont val="Source Sans Pro"/>
        <family val="2"/>
      </rPr>
      <t>e/m</t>
    </r>
    <r>
      <rPr>
        <b/>
        <vertAlign val="superscript"/>
        <sz val="13"/>
        <rFont val="Source Sans Pro"/>
        <family val="2"/>
      </rPr>
      <t>2</t>
    </r>
    <r>
      <rPr>
        <b/>
        <sz val="13"/>
        <rFont val="Source Sans Pro"/>
        <family val="2"/>
      </rPr>
      <t xml:space="preserve"> BTA)</t>
    </r>
    <r>
      <rPr>
        <sz val="13"/>
        <rFont val="Source Sans Pro"/>
        <family val="2"/>
      </rPr>
      <t> </t>
    </r>
  </si>
  <si>
    <r>
      <t>B1-B3</t>
    </r>
    <r>
      <rPr>
        <sz val="13"/>
        <rFont val="Source Sans Pro"/>
        <family val="2"/>
      </rPr>
      <t xml:space="preserve"> 
</t>
    </r>
    <r>
      <rPr>
        <b/>
        <sz val="13"/>
        <rFont val="Source Sans Pro"/>
        <family val="2"/>
      </rPr>
      <t>(kg CO</t>
    </r>
    <r>
      <rPr>
        <b/>
        <vertAlign val="subscript"/>
        <sz val="13"/>
        <rFont val="Source Sans Pro"/>
        <family val="2"/>
      </rPr>
      <t>2</t>
    </r>
    <r>
      <rPr>
        <b/>
        <sz val="13"/>
        <rFont val="Source Sans Pro"/>
        <family val="2"/>
      </rPr>
      <t>e/m</t>
    </r>
    <r>
      <rPr>
        <b/>
        <vertAlign val="superscript"/>
        <sz val="13"/>
        <rFont val="Source Sans Pro"/>
        <family val="2"/>
      </rPr>
      <t>2</t>
    </r>
    <r>
      <rPr>
        <b/>
        <sz val="13"/>
        <rFont val="Source Sans Pro"/>
        <family val="2"/>
      </rPr>
      <t xml:space="preserve"> BTA) </t>
    </r>
  </si>
  <si>
    <r>
      <t>B4-B5</t>
    </r>
    <r>
      <rPr>
        <sz val="13"/>
        <rFont val="Source Sans Pro"/>
        <family val="2"/>
      </rPr>
      <t xml:space="preserve"> 
</t>
    </r>
    <r>
      <rPr>
        <b/>
        <sz val="13"/>
        <rFont val="Source Sans Pro"/>
        <family val="2"/>
      </rPr>
      <t>(kg CO</t>
    </r>
    <r>
      <rPr>
        <b/>
        <vertAlign val="subscript"/>
        <sz val="13"/>
        <rFont val="Source Sans Pro"/>
        <family val="2"/>
      </rPr>
      <t>2</t>
    </r>
    <r>
      <rPr>
        <b/>
        <sz val="13"/>
        <rFont val="Source Sans Pro"/>
        <family val="2"/>
      </rPr>
      <t>e/m</t>
    </r>
    <r>
      <rPr>
        <b/>
        <vertAlign val="superscript"/>
        <sz val="13"/>
        <rFont val="Source Sans Pro"/>
        <family val="2"/>
      </rPr>
      <t>2</t>
    </r>
    <r>
      <rPr>
        <b/>
        <sz val="13"/>
        <rFont val="Source Sans Pro"/>
        <family val="2"/>
      </rPr>
      <t xml:space="preserve"> BTA)</t>
    </r>
  </si>
  <si>
    <t>Prosentvis fordeling av utslipp mellom bygningsdeler</t>
  </si>
  <si>
    <t>21 Grunn og fundament</t>
  </si>
  <si>
    <t>Lavkarbon betong klasse B (90%)</t>
  </si>
  <si>
    <t>22 Bæresystem</t>
  </si>
  <si>
    <t>Limtre</t>
  </si>
  <si>
    <t>23 Yttervegger </t>
  </si>
  <si>
    <t>24 Innervegger </t>
  </si>
  <si>
    <t>25 Gulv på grunn, dekker og overflater </t>
  </si>
  <si>
    <t>26 Yttertak </t>
  </si>
  <si>
    <t>28 Trapp, heis og balkonger </t>
  </si>
  <si>
    <t>Totalt (kg CO2e/m2 BTA) </t>
  </si>
  <si>
    <r>
      <rPr>
        <b/>
        <sz val="16"/>
        <color rgb="FF38806A"/>
        <rFont val="Source Sans Pro"/>
        <family val="2"/>
      </rPr>
      <t>Beskriv planlagt materialvalg</t>
    </r>
    <r>
      <rPr>
        <sz val="16"/>
        <rFont val="Source Sans Pro"/>
        <family val="2"/>
      </rPr>
      <t xml:space="preserve"> </t>
    </r>
    <r>
      <rPr>
        <sz val="12"/>
        <rFont val="Source Sans Pro"/>
        <family val="2"/>
      </rPr>
      <t xml:space="preserve">
</t>
    </r>
    <r>
      <rPr>
        <sz val="14"/>
        <rFont val="Source Sans Pro"/>
        <family val="2"/>
      </rPr>
      <t xml:space="preserve">Kommenter hvilke bygningsdeler som medfører størst utslipp og hvorfor. </t>
    </r>
  </si>
  <si>
    <t>TOMTEBEARBEIDELSE OG BYGGEPLASS (A4 og A5)</t>
  </si>
  <si>
    <t xml:space="preserve">Beregn utslipp fra tomtebearbeidelse, massehåndtering og byggeplass.  Herunder inkluderes blant annet utslipp og energi tilknyttet sprenging og massetransport som følge av sprengingen. </t>
  </si>
  <si>
    <t xml:space="preserve">Tiltak </t>
  </si>
  <si>
    <r>
      <t>Utslipp (kg CO</t>
    </r>
    <r>
      <rPr>
        <b/>
        <vertAlign val="subscript"/>
        <sz val="13"/>
        <rFont val="Source Sans Pro"/>
        <family val="2"/>
      </rPr>
      <t>2</t>
    </r>
    <r>
      <rPr>
        <b/>
        <sz val="13"/>
        <rFont val="Source Sans Pro"/>
        <family val="2"/>
      </rPr>
      <t>e)</t>
    </r>
  </si>
  <si>
    <t>Modul</t>
  </si>
  <si>
    <t>Transport av masser og utstyr til byggeplass</t>
  </si>
  <si>
    <t>A4</t>
  </si>
  <si>
    <r>
      <t>Transport av masser  og utstyr fra byggeplass.</t>
    </r>
    <r>
      <rPr>
        <i/>
        <sz val="12"/>
        <color rgb="FF000000"/>
        <rFont val="Source Sans Pro"/>
        <family val="2"/>
      </rPr>
      <t xml:space="preserve"> </t>
    </r>
    <r>
      <rPr>
        <i/>
        <sz val="12"/>
        <color theme="0" tint="-0.499984740745262"/>
        <rFont val="Source Sans Pro"/>
        <family val="2"/>
      </rPr>
      <t xml:space="preserve">Dette er eksludert kapp og svinn, som rapporteres på materialer. </t>
    </r>
  </si>
  <si>
    <t>A5</t>
  </si>
  <si>
    <r>
      <t xml:space="preserve">Klimagassutslipp på byggeplass (drivstoff, energibruk og oppvarming). </t>
    </r>
    <r>
      <rPr>
        <i/>
        <sz val="12"/>
        <color theme="0" tint="-0.499984740745262"/>
        <rFont val="Source Sans Pro"/>
        <family val="2"/>
      </rPr>
      <t>Husk å inkludere bearbeiding av masser.</t>
    </r>
  </si>
  <si>
    <t>Kommenter forutsetninger for beregningene, hvilke faktorer som bidrar til størst utslipp ved tomtebearbeidelsen og eventuelt usikkerhet i beregningen.</t>
  </si>
  <si>
    <t>ENERGI (B6)</t>
  </si>
  <si>
    <t>Beskriv og beregn energiforsyning og tilhørende klimagassutslipp for nybygg. "Netto energibehov" utregning iht. TEK17, og "Levert energi" med lokalt klima. Levert energi skal brukes i utregning av klimagassutslipp.</t>
  </si>
  <si>
    <t>Energiforsyning</t>
  </si>
  <si>
    <t>Energikilde</t>
  </si>
  <si>
    <r>
      <t>Netto energibehov (kWh/m</t>
    </r>
    <r>
      <rPr>
        <b/>
        <vertAlign val="superscript"/>
        <sz val="12"/>
        <rFont val="Source Sans Pro"/>
        <family val="2"/>
      </rPr>
      <t xml:space="preserve">2 </t>
    </r>
    <r>
      <rPr>
        <b/>
        <sz val="12"/>
        <rFont val="Source Sans Pro"/>
        <family val="2"/>
      </rPr>
      <t>BRA år) </t>
    </r>
  </si>
  <si>
    <t>Levert energi 
(kWh/m2 BRA år)</t>
  </si>
  <si>
    <r>
      <t>Utslipp ved scenario 1 NO 
(kg CO</t>
    </r>
    <r>
      <rPr>
        <b/>
        <vertAlign val="subscript"/>
        <sz val="12"/>
        <rFont val="Source Sans Pro"/>
        <family val="2"/>
      </rPr>
      <t>2</t>
    </r>
    <r>
      <rPr>
        <b/>
        <sz val="12"/>
        <rFont val="Source Sans Pro"/>
        <family val="2"/>
      </rPr>
      <t>e) </t>
    </r>
  </si>
  <si>
    <r>
      <t>Utslipp ved scenario 2 EU28+ NO 
(kg CO</t>
    </r>
    <r>
      <rPr>
        <b/>
        <vertAlign val="subscript"/>
        <sz val="12"/>
        <rFont val="Source Sans Pro"/>
        <family val="2"/>
      </rPr>
      <t>2</t>
    </r>
    <r>
      <rPr>
        <b/>
        <sz val="12"/>
        <rFont val="Source Sans Pro"/>
        <family val="2"/>
      </rPr>
      <t>e) </t>
    </r>
  </si>
  <si>
    <t>Elektrisitet uspesifisert forbruk </t>
  </si>
  <si>
    <t>Primæroppvarming</t>
  </si>
  <si>
    <t>Sekundær oppvarming</t>
  </si>
  <si>
    <t>Kjøling</t>
  </si>
  <si>
    <t>Totalt</t>
  </si>
  <si>
    <t>Redegjør for energiproduksjon og energiforsyning fordelt på energikilde. Skriv ned alle former for energiforsyning bygget vil bruke under drift.</t>
  </si>
  <si>
    <t>TRANSPORT I DRIFT (B8)</t>
  </si>
  <si>
    <t>Gjør beregninger for utslipp tilknyttet transport av byggets brukere for eksisterende bebyggelse, blant annet basert på geografisk område og parkeringsdekning.</t>
  </si>
  <si>
    <t>Geografisk plassering</t>
  </si>
  <si>
    <t>Parkeringstilgjengelighet</t>
  </si>
  <si>
    <t xml:space="preserve">Gjør et anslag for antall personer som vil reise fra og til bygg for ulike typer bruk og hvordan disse fordeler seg på ulke transportmidler. </t>
  </si>
  <si>
    <t>Bruk</t>
  </si>
  <si>
    <t>Bil % </t>
  </si>
  <si>
    <t>Bildeling % </t>
  </si>
  <si>
    <t>Buss % </t>
  </si>
  <si>
    <t>Skinnegående % </t>
  </si>
  <si>
    <t>Gang/sykkel %</t>
  </si>
  <si>
    <t>Antall brukere</t>
  </si>
  <si>
    <t>Turer per person 
per dag</t>
  </si>
  <si>
    <t>Antall åpningsdager</t>
  </si>
  <si>
    <t>Arbeid </t>
  </si>
  <si>
    <t>Tjeneste </t>
  </si>
  <si>
    <t>Private turer </t>
  </si>
  <si>
    <t>Besøkende </t>
  </si>
  <si>
    <t>Totalt utslipp (kg CO2e)</t>
  </si>
  <si>
    <t>Kommenter utslippene knyttet til transport i drift og bakgrunnen for valgene av forutsetninger for input i tabellen over.</t>
  </si>
  <si>
    <t>LIVSLØPETS SLUTT (C1-C4)</t>
  </si>
  <si>
    <r>
      <t>Utslipp (kg CO</t>
    </r>
    <r>
      <rPr>
        <b/>
        <vertAlign val="subscript"/>
        <sz val="13"/>
        <color rgb="FF38806A"/>
        <rFont val="Source Sans Pro"/>
        <family val="2"/>
      </rPr>
      <t>2</t>
    </r>
    <r>
      <rPr>
        <b/>
        <sz val="13"/>
        <color rgb="FF38806A"/>
        <rFont val="Source Sans Pro"/>
        <family val="2"/>
      </rPr>
      <t>e) </t>
    </r>
  </si>
  <si>
    <t>Nybygg (fremtidig riving)</t>
  </si>
  <si>
    <t>C1-C4</t>
  </si>
  <si>
    <t>Eksisterende bygg (riving)*</t>
  </si>
  <si>
    <t>*Her fylles inn data for utslipp ved riving av eksisterende bebyggelse innenfor planområdet/tomten .</t>
  </si>
  <si>
    <t>Beskriv hvilke forutsetninger som er lagt til grunn for beregningen av utslipp i sluttstadiet for byggets livsløp.</t>
  </si>
  <si>
    <t>Konsekvenser utover systemgrensen</t>
  </si>
  <si>
    <t xml:space="preserve">Dersom prosjektet har konsekvenser knyttet til ombruk, resirkulering og energigjenvinning utenfor systemgrensen for analysen, kan dette beregnes og legges inn nedenfor. Dette er ikke obligatorisk. </t>
  </si>
  <si>
    <t>D</t>
  </si>
  <si>
    <t>Beskriv hvilke forutsetninger som er lagt til grunn for beregningen.</t>
  </si>
  <si>
    <t>BEVARING AV EKSISTERENDE BEBYGGELSE</t>
  </si>
  <si>
    <t xml:space="preserve">Beregn utslipp ved tilførte nye materialer og eksisterende materialer som vil kreve behandling eller vedlikehold for å få tilstrekkelig levetid. Ved gjenbruk av eksisterende materialer skal utslippene knyttet til disse ikke medberegnes. Produksjon, transport og avfallhåndtering av kapp og svinn, emballasje og annet avfall for materialer skal inkluderes  i denne tabellen. </t>
  </si>
  <si>
    <t>TOMTEBEARBEIDELSE OG BYGGEPLASS (A4-A5) </t>
  </si>
  <si>
    <t>Beskriv og beregn energiforsyning og tilhørende klimagassutslipp for rehabilitert bygningsmasse og eventuelt tilbygg/nybygg. "Netto energibehov" utregning iht. TEK17, og "Levert energi" med lokalt klima. Levert energi skal brukes i utregning av klimagassutslipp.</t>
  </si>
  <si>
    <t>LIVSLØPETS SLUTT</t>
  </si>
  <si>
    <t>*Her fylles inn data for utslipp ved riving av bevart bygningsmasse og eventuelle tilbygg/nybygg i bevaringsalternativet.</t>
  </si>
  <si>
    <t>Beskriv hvordan det er tatt høyde for utslippsreduksjon i sluttstadiet for byggets livsløp.</t>
  </si>
  <si>
    <t>VESENTLIG NATURINNGREP</t>
  </si>
  <si>
    <t>Fyll inn endringer i arealbruk og medført endring i lagringskapasitet i alternativet som er lagt til grunn i planforslaget.</t>
  </si>
  <si>
    <t>Dagens arealressurs </t>
  </si>
  <si>
    <t>Jordart</t>
  </si>
  <si>
    <t>Fremtidig arealbruk </t>
  </si>
  <si>
    <r>
      <t>Areal (m</t>
    </r>
    <r>
      <rPr>
        <b/>
        <vertAlign val="superscript"/>
        <sz val="13"/>
        <rFont val="Source Sans Pro"/>
        <family val="2"/>
      </rPr>
      <t>2</t>
    </r>
    <r>
      <rPr>
        <b/>
        <sz val="13"/>
        <rFont val="Source Sans Pro"/>
        <family val="2"/>
      </rPr>
      <t>)</t>
    </r>
  </si>
  <si>
    <r>
      <t>Utslipp uten endring i arealbruk (tonn CO</t>
    </r>
    <r>
      <rPr>
        <b/>
        <vertAlign val="subscript"/>
        <sz val="13"/>
        <rFont val="Source Sans Pro"/>
        <family val="2"/>
      </rPr>
      <t>2</t>
    </r>
    <r>
      <rPr>
        <b/>
        <sz val="13"/>
        <rFont val="Source Sans Pro"/>
        <family val="2"/>
      </rPr>
      <t>e)</t>
    </r>
  </si>
  <si>
    <r>
      <t>Utslipp etter endring i arealbruk (tonn CO</t>
    </r>
    <r>
      <rPr>
        <b/>
        <vertAlign val="subscript"/>
        <sz val="13"/>
        <rFont val="Source Sans Pro"/>
        <family val="2"/>
      </rPr>
      <t>2</t>
    </r>
    <r>
      <rPr>
        <b/>
        <sz val="13"/>
        <rFont val="Source Sans Pro"/>
        <family val="2"/>
      </rPr>
      <t>e)</t>
    </r>
  </si>
  <si>
    <r>
      <t>Totale utslipp 
(tonn CO</t>
    </r>
    <r>
      <rPr>
        <b/>
        <vertAlign val="subscript"/>
        <sz val="13"/>
        <rFont val="Source Sans Pro"/>
        <family val="2"/>
      </rPr>
      <t>2</t>
    </r>
    <r>
      <rPr>
        <b/>
        <sz val="13"/>
        <rFont val="Source Sans Pro"/>
        <family val="2"/>
      </rPr>
      <t>e)</t>
    </r>
  </si>
  <si>
    <t>Fyll inn endringer i arealbruk og medført endring i lagringskapasitet for alternativ utforming av tiltak.</t>
  </si>
  <si>
    <t>Beskriv klimagassutslipp knyttet til endring i lagret karbon i vegetasjon og jordsmonn før og etter ferdigstillelse av den nye bebyggelsen.</t>
  </si>
  <si>
    <t xml:space="preserve">Last opp skisser som viser to alternative plasseringer av planlagt bebyggelse/tiltak. 
</t>
  </si>
  <si>
    <t>Alternativ plassering skisse 1</t>
  </si>
  <si>
    <t>Alternativ plassering skisse 2</t>
  </si>
  <si>
    <t>OPPSUMMERING</t>
  </si>
  <si>
    <t>Formatering:</t>
  </si>
  <si>
    <t>Nybygg</t>
  </si>
  <si>
    <t>Tabellen nedenfor blir automatisk oppdatert med summerte tall for utslipp fra innfylte celler i tilhørende faner.</t>
  </si>
  <si>
    <t>Bevaring</t>
  </si>
  <si>
    <t>Natur</t>
  </si>
  <si>
    <t>Modul </t>
  </si>
  <si>
    <t>Nybygg (+ eventuell riving av eksisterende bebyggelse)  </t>
  </si>
  <si>
    <t>Vesentlige naturinngrep </t>
  </si>
  <si>
    <t>Utslipp ved nybygg sammenlignet med bevaring (%)</t>
  </si>
  <si>
    <r>
      <t>Produktstadie (kg/CO</t>
    </r>
    <r>
      <rPr>
        <vertAlign val="subscript"/>
        <sz val="12"/>
        <rFont val="Source Sans Pro"/>
        <family val="2"/>
      </rPr>
      <t>2</t>
    </r>
    <r>
      <rPr>
        <sz val="12"/>
        <rFont val="Source Sans Pro"/>
        <family val="2"/>
      </rPr>
      <t>e)</t>
    </r>
  </si>
  <si>
    <t>A1-A3 </t>
  </si>
  <si>
    <t>Produktstadie (tonn/CO2e)</t>
  </si>
  <si>
    <r>
      <t>Transport (kg/CO</t>
    </r>
    <r>
      <rPr>
        <vertAlign val="subscript"/>
        <sz val="12"/>
        <rFont val="Source Sans Pro"/>
        <family val="2"/>
      </rPr>
      <t>2</t>
    </r>
    <r>
      <rPr>
        <sz val="12"/>
        <rFont val="Source Sans Pro"/>
        <family val="2"/>
      </rPr>
      <t>e)</t>
    </r>
  </si>
  <si>
    <t>A4 </t>
  </si>
  <si>
    <t>Transport (tonn/CO2e)</t>
  </si>
  <si>
    <r>
      <t>Anlegg, bygge- og monteringsarbeid (kg/CO</t>
    </r>
    <r>
      <rPr>
        <vertAlign val="subscript"/>
        <sz val="12"/>
        <rFont val="Source Sans Pro"/>
        <family val="2"/>
      </rPr>
      <t>2</t>
    </r>
    <r>
      <rPr>
        <sz val="12"/>
        <rFont val="Source Sans Pro"/>
        <family val="2"/>
      </rPr>
      <t>e)</t>
    </r>
  </si>
  <si>
    <t>A5 </t>
  </si>
  <si>
    <t>Anlegg, bygge- og monteringsarbeid (tonn/CO2e)</t>
  </si>
  <si>
    <r>
      <t>Arealbeslag/naturinngrep (kg/CO</t>
    </r>
    <r>
      <rPr>
        <vertAlign val="subscript"/>
        <sz val="12"/>
        <rFont val="Source Sans Pro"/>
        <family val="2"/>
      </rPr>
      <t>2</t>
    </r>
    <r>
      <rPr>
        <sz val="12"/>
        <rFont val="Source Sans Pro"/>
        <family val="2"/>
      </rPr>
      <t>e)</t>
    </r>
  </si>
  <si>
    <t>Arealbeslag/naturinngrep (tonn/CO2e)</t>
  </si>
  <si>
    <r>
      <t>Bruk, vedlikehold og reparasjon (kg/CO</t>
    </r>
    <r>
      <rPr>
        <vertAlign val="subscript"/>
        <sz val="12"/>
        <rFont val="Source Sans Pro"/>
        <family val="2"/>
      </rPr>
      <t>2</t>
    </r>
    <r>
      <rPr>
        <sz val="12"/>
        <rFont val="Source Sans Pro"/>
        <family val="2"/>
      </rPr>
      <t>e)</t>
    </r>
  </si>
  <si>
    <t>B1-B3 </t>
  </si>
  <si>
    <t>Bruk, vedlikehold og reparasjon (tonn/CO2e)</t>
  </si>
  <si>
    <r>
      <t>Utskifting og ombygging (kg/CO</t>
    </r>
    <r>
      <rPr>
        <vertAlign val="subscript"/>
        <sz val="12"/>
        <rFont val="Source Sans Pro"/>
        <family val="2"/>
      </rPr>
      <t>2</t>
    </r>
    <r>
      <rPr>
        <sz val="12"/>
        <rFont val="Source Sans Pro"/>
        <family val="2"/>
      </rPr>
      <t>e)</t>
    </r>
  </si>
  <si>
    <t>B4-B5 </t>
  </si>
  <si>
    <t>Utskifting og ombygging (tonn/CO2e)</t>
  </si>
  <si>
    <r>
      <t>Energibruk i drift (scenario 2 - EU28 + NO) (kg/CO</t>
    </r>
    <r>
      <rPr>
        <vertAlign val="subscript"/>
        <sz val="12"/>
        <rFont val="Source Sans Pro"/>
        <family val="2"/>
      </rPr>
      <t>2</t>
    </r>
    <r>
      <rPr>
        <sz val="12"/>
        <rFont val="Source Sans Pro"/>
        <family val="2"/>
      </rPr>
      <t>e)</t>
    </r>
  </si>
  <si>
    <t>B6 </t>
  </si>
  <si>
    <t>Energibruk i drift (scenario 2 - EU28 + NO) (tonn/CO2e)</t>
  </si>
  <si>
    <r>
      <t>Transport i drift (kg/CO</t>
    </r>
    <r>
      <rPr>
        <vertAlign val="subscript"/>
        <sz val="12"/>
        <rFont val="Source Sans Pro"/>
        <family val="2"/>
      </rPr>
      <t>2</t>
    </r>
    <r>
      <rPr>
        <sz val="12"/>
        <rFont val="Source Sans Pro"/>
        <family val="2"/>
      </rPr>
      <t>e)</t>
    </r>
  </si>
  <si>
    <t>B8 </t>
  </si>
  <si>
    <t>Transport i drift (tonn/CO2e)</t>
  </si>
  <si>
    <r>
      <t>Riving, transport, avfallsbehandling og avhending (kg/CO</t>
    </r>
    <r>
      <rPr>
        <vertAlign val="subscript"/>
        <sz val="12"/>
        <rFont val="Source Sans Pro"/>
        <family val="2"/>
      </rPr>
      <t>2</t>
    </r>
    <r>
      <rPr>
        <sz val="12"/>
        <rFont val="Source Sans Pro"/>
        <family val="2"/>
      </rPr>
      <t>e)</t>
    </r>
  </si>
  <si>
    <t>C1-C4 </t>
  </si>
  <si>
    <t>Riving, transport, avfallsbehandling og avhending (tonn/CO2e)</t>
  </si>
  <si>
    <r>
      <t>Totalt utslipp i byggets levetid (kg CO</t>
    </r>
    <r>
      <rPr>
        <b/>
        <vertAlign val="subscript"/>
        <sz val="12"/>
        <rFont val="Source Sans Pro"/>
        <family val="2"/>
      </rPr>
      <t>2</t>
    </r>
    <r>
      <rPr>
        <b/>
        <sz val="12"/>
        <rFont val="Source Sans Pro"/>
        <family val="2"/>
      </rPr>
      <t>e) </t>
    </r>
  </si>
  <si>
    <r>
      <t>Totalt utslipp i byggets levetid (tonn CO</t>
    </r>
    <r>
      <rPr>
        <b/>
        <vertAlign val="subscript"/>
        <sz val="12"/>
        <rFont val="Source Sans Pro"/>
        <family val="2"/>
      </rPr>
      <t>2</t>
    </r>
    <r>
      <rPr>
        <b/>
        <sz val="12"/>
        <rFont val="Source Sans Pro"/>
        <family val="2"/>
      </rPr>
      <t>e) </t>
    </r>
  </si>
  <si>
    <r>
      <t>Årlig utslipp (kg CO</t>
    </r>
    <r>
      <rPr>
        <vertAlign val="subscript"/>
        <sz val="12"/>
        <rFont val="Source Sans Pro"/>
        <family val="2"/>
      </rPr>
      <t>2</t>
    </r>
    <r>
      <rPr>
        <sz val="12"/>
        <rFont val="Source Sans Pro"/>
        <family val="2"/>
      </rPr>
      <t>e/år) </t>
    </r>
  </si>
  <si>
    <r>
      <t>Total utslipp per BTA i byggets levetid (kg CO</t>
    </r>
    <r>
      <rPr>
        <vertAlign val="subscript"/>
        <sz val="12"/>
        <rFont val="Source Sans Pro"/>
        <family val="2"/>
      </rPr>
      <t>2</t>
    </r>
    <r>
      <rPr>
        <sz val="12"/>
        <rFont val="Source Sans Pro"/>
        <family val="2"/>
      </rPr>
      <t>e/m</t>
    </r>
    <r>
      <rPr>
        <vertAlign val="superscript"/>
        <sz val="12"/>
        <rFont val="Source Sans Pro"/>
        <family val="2"/>
      </rPr>
      <t>2</t>
    </r>
    <r>
      <rPr>
        <sz val="12"/>
        <rFont val="Source Sans Pro"/>
        <family val="2"/>
      </rPr>
      <t>) </t>
    </r>
  </si>
  <si>
    <r>
      <t>Årlig utslipp per BTA ((kg CO</t>
    </r>
    <r>
      <rPr>
        <vertAlign val="subscript"/>
        <sz val="12"/>
        <rFont val="Source Sans Pro"/>
        <family val="2"/>
      </rPr>
      <t>2</t>
    </r>
    <r>
      <rPr>
        <sz val="12"/>
        <rFont val="Source Sans Pro"/>
        <family val="2"/>
      </rPr>
      <t>e/år)/m</t>
    </r>
    <r>
      <rPr>
        <vertAlign val="superscript"/>
        <sz val="12"/>
        <rFont val="Source Sans Pro"/>
        <family val="2"/>
      </rPr>
      <t>2</t>
    </r>
    <r>
      <rPr>
        <sz val="12"/>
        <rFont val="Source Sans Pro"/>
        <family val="2"/>
      </rPr>
      <t>) </t>
    </r>
  </si>
  <si>
    <t xml:space="preserve">Material- og energigjenvinning og ombruk av materialer og eksport av egenprodusert energi </t>
  </si>
  <si>
    <t>USIKKERHETER/FEILKILDER</t>
  </si>
  <si>
    <t>Redegjør for unøyaktigheter og feilkilder i beregningene. Dersom noe er uvisst, må dette oppgis her.</t>
  </si>
  <si>
    <t>KONKLUSJON</t>
  </si>
  <si>
    <t xml:space="preserve">Beskriv utslippseffekten av prosjektet /konsekvens. </t>
  </si>
  <si>
    <t xml:space="preserve"> </t>
  </si>
  <si>
    <t>Versjon</t>
  </si>
  <si>
    <t xml:space="preserve">Dato </t>
  </si>
  <si>
    <t>Endring</t>
  </si>
  <si>
    <t>v. 1.2</t>
  </si>
  <si>
    <t>Faser for byggesak er fjernet, noen tekstlige endringer for å tydeliggjøre formål med innrapportering, fjernet resultater for utslipp per person, presisert 50 års beregningsperiode, tydeliggjort benevning på netto energi og levert energi. Retting av modul og  beskrivelse av tomtebearbeidelse, endret feil i formel for rapportering av utslipp av materialbruk slik at alle bygningsdeler inkluderes.</t>
  </si>
  <si>
    <t>v. 2.0</t>
  </si>
  <si>
    <t xml:space="preserve">Åpnet "Nybygg, H80" for redigering, rettet opp i formel for rapportering på modul D. Inkludert 3 nye faner for Etat for utbygging slik at malen er tilpasset "avansert" beregning og utvidet miljørapportering. </t>
  </si>
  <si>
    <t>ETAT FOR UTBYGGING</t>
  </si>
  <si>
    <t>NYBYGG - avansert</t>
  </si>
  <si>
    <r>
      <t xml:space="preserve">Beregn utslipp for materialer i </t>
    </r>
    <r>
      <rPr>
        <b/>
        <sz val="14"/>
        <rFont val="Source Sans Pro"/>
        <family val="2"/>
      </rPr>
      <t>nybygg</t>
    </r>
    <r>
      <rPr>
        <sz val="14"/>
        <rFont val="Source Sans Pro"/>
        <family val="2"/>
      </rPr>
      <t xml:space="preserve"> tilknyttet bygningsdel 3-7. Produksjon, transport og avfallhåndtering av kapp og svinn, emballasje og annet avfall for materialer skal inkluderes  i denne tabellen. </t>
    </r>
  </si>
  <si>
    <t>3 VVS installasjon</t>
  </si>
  <si>
    <t>4 Elkraft</t>
  </si>
  <si>
    <t>6 Andre installasjoner</t>
  </si>
  <si>
    <t>7 Utendørs</t>
  </si>
  <si>
    <t>BEVARING AV EKSISTERENDE BEBYGGELSE - avansert</t>
  </si>
  <si>
    <r>
      <t xml:space="preserve">Beregn utslipp for materialer ved </t>
    </r>
    <r>
      <rPr>
        <b/>
        <sz val="14"/>
        <rFont val="Source Sans Pro"/>
        <family val="2"/>
      </rPr>
      <t>bevaring av eksisterende bebyggelse</t>
    </r>
    <r>
      <rPr>
        <sz val="14"/>
        <rFont val="Source Sans Pro"/>
        <family val="2"/>
      </rPr>
      <t xml:space="preserve"> tilknyttet bygningsdel 3-7. Produksjon, transport og avfallhåndtering av kapp og svinn, emballasje og annet avfall for materialer skal inkluderes  i denne tabellen. </t>
    </r>
  </si>
  <si>
    <t>Eksisterende bygg (riving)</t>
  </si>
  <si>
    <t>Konsekvenser knyttet til ombruk, resirkulering og energigjenvinning utenfor systemgrensen for analysen.</t>
  </si>
  <si>
    <t>OPPSUMMERING - avansert</t>
  </si>
  <si>
    <t xml:space="preserve">ETAT FOR UTBYGGING </t>
  </si>
  <si>
    <t>KLIMA- OG MILJØRAPPORTERING</t>
  </si>
  <si>
    <t>År</t>
  </si>
  <si>
    <t>Bygningskategori</t>
  </si>
  <si>
    <t>Klimagassberegning</t>
  </si>
  <si>
    <t>Velg planlagt år for ferdigtillelse (ved BP 8, Produksjon og leveranser), og bygningskategori, for automatisk målsetning iht. EFU klima- og miljøstrategi. Se celle AA200 for bakgrunnstall (DFØ og TEK17).</t>
  </si>
  <si>
    <t>Målsetning, %-vis reduksjon av bransjestandard</t>
  </si>
  <si>
    <t xml:space="preserve">Prosjektet må vurdere gjennomførbarhet og kost/nytte av målsetningen. Se celle AA200 for bakgrunnstall (DFØ og TEK17). </t>
  </si>
  <si>
    <t>Målsetning klimagassbudsjett, Produktstadie</t>
  </si>
  <si>
    <t>kg CO₂e/m² BTA</t>
  </si>
  <si>
    <t xml:space="preserve">Prosjektet må vurdere gjennomførbarhet og kost/nytte av målsetningen. Produktstadiet gjelder modul A1-A3, A4, A5 (kapp og svinn), B2, B4. Se celle AA200 for bakgrunnstall (DFØ og TEK17). </t>
  </si>
  <si>
    <t>Målsetning klimagassbudsjett, Energi i drift</t>
  </si>
  <si>
    <t xml:space="preserve">Prosjektet må vurdere gjennomførbarhet og kost/nytte av målsetningen. Energi i drift gjelder modul B6. Se celle AA200 for bakgrunnstall (DFØ og TEK17). </t>
  </si>
  <si>
    <t>Målsetning klimagassbudsjett, sum Produktstadie og Energi i drift</t>
  </si>
  <si>
    <t>Prosjektet må vurdere gjennomførbarhet og kost/nytte av målsetningen.</t>
  </si>
  <si>
    <t>Klimagassregnskap, sum Produktstadie og Energi i drift</t>
  </si>
  <si>
    <t xml:space="preserve">Denne er hentet automatisk fra fanen "Resultater". Det er kun hentet for modulene og bygningsdeler som tilsvarer målsetning (iht. DFØ og TEK17). </t>
  </si>
  <si>
    <t>Klimagassregnskap skal være kvalitetssikret, forankret og besluttet i prosjektet.</t>
  </si>
  <si>
    <t>Sertifisering</t>
  </si>
  <si>
    <t>Type</t>
  </si>
  <si>
    <t>Legg inn om prosjektet skal sertifiseres eller ikke. Velg fra nedrekksmeny enten Breeam 2016 / Breeam 6.1 / FutureBuilt / ingen.</t>
  </si>
  <si>
    <t>Hvis Breeam-sertifisering</t>
  </si>
  <si>
    <t>Legg inn kun hvis prosjektet skal Breeam sertifiseres. Velg fra nedrekksmeny enten Pass / Good / Very Good / Excellent / Outstanding.</t>
  </si>
  <si>
    <t>Sirkularitet</t>
  </si>
  <si>
    <t>Målsetning for andel sirkularitet</t>
  </si>
  <si>
    <t>vekt-%</t>
  </si>
  <si>
    <t>Legg inn målsetning basert på tabell i EFU klima- og miljøstrategi, samt basert på prosjektets vurdering av gjennomførbarhet og kost/nytte.</t>
  </si>
  <si>
    <t>Beregnet andel sirkularitet</t>
  </si>
  <si>
    <t>Legg inn resultat for Sirkularitetsindeks fra kalkulator til FutureBuilt. Denne andel sirkularitet skal være kvalitetssikret, forankret og besluttet i prosjektet.</t>
  </si>
  <si>
    <t>Avfall</t>
  </si>
  <si>
    <t>Målsetning for avfallsmengder</t>
  </si>
  <si>
    <t>kg/m² BTA</t>
  </si>
  <si>
    <t>Akkumulerte avfallsmengder i prosjektet</t>
  </si>
  <si>
    <t>Legg inn akkumulerte avfallsmengder pr. m2 BTA fra månedlig avfallsrapport (kun for prosjekter under produksjon).</t>
  </si>
  <si>
    <t>Energi</t>
  </si>
  <si>
    <t>Målsetning for levert energi</t>
  </si>
  <si>
    <t>kWh/m² oppv. BRA</t>
  </si>
  <si>
    <t>Totalt levert energi</t>
  </si>
  <si>
    <t xml:space="preserve">Denne er hentet automatisk fra fanene "Nybygg" og "Rehab". </t>
  </si>
  <si>
    <t>Installert effekt egenproduksjon</t>
  </si>
  <si>
    <t>kW</t>
  </si>
  <si>
    <t>Legg inn beregnet installert effekt (solceller, solfanger, evt. vind)</t>
  </si>
  <si>
    <t>Beregnet egenproduksjon</t>
  </si>
  <si>
    <t>Legg inn beregnet egenproduksjon (solceller, solfanger, evt. vind).</t>
  </si>
  <si>
    <t>Beregnet energimerke, karakter</t>
  </si>
  <si>
    <t>A-G</t>
  </si>
  <si>
    <t>Legg inn energimerkekarakter - velg fra nedrekksmeny</t>
  </si>
  <si>
    <t>Beregnet energimerke, farge</t>
  </si>
  <si>
    <t>Farge</t>
  </si>
  <si>
    <t>Legg inn energimerke farge - velg fra nedrekksmeny.</t>
  </si>
  <si>
    <t>Utslippsfri byggeplass</t>
  </si>
  <si>
    <t>Målsetning for andel utslippsfritt innenfor byggegjerdet</t>
  </si>
  <si>
    <t xml:space="preserve">%-andel </t>
  </si>
  <si>
    <t>Beregnet/målt for andel utslippsfritt innenfor byggegjerdet</t>
  </si>
  <si>
    <t>Legg inn beregnet eller målt %-andel elektrisitet av totalt drivstoff-forbruk</t>
  </si>
  <si>
    <t>Estimert massebalanse på tomt</t>
  </si>
  <si>
    <t>Legg inn estimert massebalanse: %-andel av grave-/rivemasser som brukes internt på tomt</t>
  </si>
  <si>
    <t>Natur og arealnøytralitet</t>
  </si>
  <si>
    <t>Estimert andel utbygging på tidligere utbygget areal</t>
  </si>
  <si>
    <t xml:space="preserve">Legg inn % av utbyggingsområdet (bygning og utomhus) bygget på tidligere utbygget areal. </t>
  </si>
  <si>
    <t>Tidligere utbygget areal: et bygg sitt tidligere fotavtrykk, eller bearbeidet areal som asfalt, brostein, grus, kunstgress el.).</t>
  </si>
  <si>
    <r>
      <rPr>
        <b/>
        <sz val="16"/>
        <color rgb="FF38806A"/>
        <rFont val="Source Sans Pro"/>
        <family val="2"/>
      </rPr>
      <t>Fritekstområdet: Beregningsforutsetninger/ eventuelle avvik</t>
    </r>
    <r>
      <rPr>
        <sz val="12"/>
        <rFont val="Source Sans Pro"/>
        <family val="2"/>
      </rPr>
      <t xml:space="preserve">
Legg inn samtlige særskilte forutsetninger og eventuelle avvik i beregningene.</t>
    </r>
  </si>
  <si>
    <t>EFU Målkurve og utslippsramme</t>
  </si>
  <si>
    <t>Årstall</t>
  </si>
  <si>
    <t>Bransjestandard</t>
  </si>
  <si>
    <t>Bergen Kommune Mål</t>
  </si>
  <si>
    <t>Breeam 2016</t>
  </si>
  <si>
    <t>Breeam 6.1</t>
  </si>
  <si>
    <t>FutureBuilt</t>
  </si>
  <si>
    <t xml:space="preserve">Ingen </t>
  </si>
  <si>
    <t>Pass</t>
  </si>
  <si>
    <t>Good</t>
  </si>
  <si>
    <t>Very Good</t>
  </si>
  <si>
    <t>Excellent</t>
  </si>
  <si>
    <t>Outstanding</t>
  </si>
  <si>
    <t>A</t>
  </si>
  <si>
    <t>B</t>
  </si>
  <si>
    <t>C</t>
  </si>
  <si>
    <t>E</t>
  </si>
  <si>
    <t>F</t>
  </si>
  <si>
    <t>G</t>
  </si>
  <si>
    <t>Grønn</t>
  </si>
  <si>
    <t>Lysegrønn</t>
  </si>
  <si>
    <t>Gul</t>
  </si>
  <si>
    <t>Oransje</t>
  </si>
  <si>
    <t>Rød</t>
  </si>
  <si>
    <t>EFU Utslippsrammer</t>
  </si>
  <si>
    <t>Bygningstype</t>
  </si>
  <si>
    <r>
      <t xml:space="preserve">NS3720 år 2020 nivå pr m2 BTA </t>
    </r>
    <r>
      <rPr>
        <b/>
        <sz val="14"/>
        <color theme="1"/>
        <rFont val="Avenir Book"/>
      </rPr>
      <t xml:space="preserve">Materialer </t>
    </r>
  </si>
  <si>
    <r>
      <t xml:space="preserve">NS3720 år 2020 
nivå pr m2 oppv.BRA
</t>
    </r>
    <r>
      <rPr>
        <b/>
        <sz val="14"/>
        <color theme="1"/>
        <rFont val="Avenir Book"/>
      </rPr>
      <t>Energi</t>
    </r>
  </si>
  <si>
    <r>
      <t xml:space="preserve">NS3720 år 2020
nivå pr m2 
</t>
    </r>
    <r>
      <rPr>
        <b/>
        <sz val="14"/>
        <color theme="1"/>
        <rFont val="Avenir Book"/>
      </rPr>
      <t xml:space="preserve">Sum </t>
    </r>
  </si>
  <si>
    <t>Småhus</t>
  </si>
  <si>
    <t>Boliblokk</t>
  </si>
  <si>
    <t>Barnehage</t>
  </si>
  <si>
    <t>Kontorbygning</t>
  </si>
  <si>
    <t>Skolebygning</t>
  </si>
  <si>
    <t>Universitet/ Høyskole</t>
  </si>
  <si>
    <t>Sykehus</t>
  </si>
  <si>
    <t>Sykehjem</t>
  </si>
  <si>
    <t>Hotellbygning</t>
  </si>
  <si>
    <t>Idrettsbygning</t>
  </si>
  <si>
    <t>Forretningsbygg</t>
  </si>
  <si>
    <t>Kulturbygning</t>
  </si>
  <si>
    <t>Lett industri/ verksted</t>
  </si>
  <si>
    <r>
      <rPr>
        <b/>
        <sz val="11"/>
        <color theme="1"/>
        <rFont val="Calibri"/>
        <family val="2"/>
        <scheme val="minor"/>
      </rPr>
      <t>Lenke til samhandlingsmappe kan kopieres her:</t>
    </r>
    <r>
      <rPr>
        <sz val="11"/>
        <color theme="1"/>
        <rFont val="Calibri"/>
        <family val="2"/>
        <scheme val="minor"/>
      </rPr>
      <t xml:space="preserve"> https://bergenkommune.sharepoint.com/sites/BkS_EFUSamhandling/Delte%20dokumenter/Forms/AllItems.aspx?csf=1&amp;web=1&amp;e=nA3jjG&amp;CID=72f28ead%2Dc119%2D4bcd%2Db48b%2D73547dec585d&amp;FolderCTID=0x012000AB849C3F86D81C4CBE452718D0302AA7&amp;id=%2Fsites%2FBkS%5FEFUSamhandling%2FDelte%20dokumenter%2FFelles%20%2D%20Prosjekt%2FMilj%C3%B8styring%2FPower%20BI&amp;viewid=76662950%2D8019%2D4936%2D98eb%2D299c7284a22d</t>
    </r>
  </si>
  <si>
    <t>Klimagassrapportering for arealplaner og Bergen kommunes byggeprosjekt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</si>
</sst>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Red]\-#,##0.0"/>
    <numFmt numFmtId="166" formatCode="0.0"/>
    <numFmt numFmtId="167" formatCode="#,##0_ ;\-#,##0\ "/>
  </numFmts>
  <fonts count="115">
    <font>
      <sz val="11"/>
      <color theme="1"/>
      <name val="Calibri"/>
      <family val="2"/>
      <scheme val="minor"/>
    </font>
    <font>
      <u/>
      <sz val="11"/>
      <color theme="10"/>
      <name val="Calibri"/>
      <family val="2"/>
      <scheme val="minor"/>
    </font>
    <font>
      <sz val="11"/>
      <color theme="1"/>
      <name val="Arial"/>
      <family val="2"/>
    </font>
    <font>
      <i/>
      <sz val="11"/>
      <color theme="1" tint="0.499984740745262"/>
      <name val="Arial"/>
      <family val="2"/>
    </font>
    <font>
      <i/>
      <sz val="11"/>
      <color theme="0" tint="-0.499984740745262"/>
      <name val="Arial"/>
      <family val="2"/>
    </font>
    <font>
      <sz val="11"/>
      <name val="Arial"/>
      <family val="2"/>
    </font>
    <font>
      <sz val="14"/>
      <color rgb="FF000000"/>
      <name val="Arial"/>
      <family val="2"/>
    </font>
    <font>
      <sz val="11"/>
      <color rgb="FFFF0000"/>
      <name val="Arial"/>
      <family val="2"/>
    </font>
    <font>
      <sz val="9"/>
      <color indexed="81"/>
      <name val="Tahoma"/>
      <family val="2"/>
    </font>
    <font>
      <sz val="11"/>
      <color theme="1"/>
      <name val="Calibri"/>
      <family val="2"/>
      <scheme val="minor"/>
    </font>
    <font>
      <sz val="11"/>
      <color theme="1"/>
      <name val="Source Sans Pro"/>
      <family val="2"/>
    </font>
    <font>
      <b/>
      <sz val="14"/>
      <color theme="5" tint="-0.249977111117893"/>
      <name val="Source Sans Pro"/>
      <family val="2"/>
    </font>
    <font>
      <sz val="11"/>
      <color rgb="FF000000"/>
      <name val="Source Sans Pro"/>
      <family val="2"/>
    </font>
    <font>
      <i/>
      <sz val="11"/>
      <color theme="0" tint="-0.499984740745262"/>
      <name val="Source Sans Pro"/>
      <family val="2"/>
    </font>
    <font>
      <sz val="11"/>
      <color rgb="FFFF0000"/>
      <name val="Source Sans Pro"/>
      <family val="2"/>
    </font>
    <font>
      <b/>
      <sz val="11"/>
      <color theme="1"/>
      <name val="Source Sans Pro"/>
      <family val="2"/>
    </font>
    <font>
      <i/>
      <sz val="11"/>
      <color theme="1" tint="0.499984740745262"/>
      <name val="Source Sans Pro"/>
      <family val="2"/>
    </font>
    <font>
      <sz val="11"/>
      <color theme="1" tint="0.499984740745262"/>
      <name val="Source Sans Pro"/>
      <family val="2"/>
    </font>
    <font>
      <b/>
      <sz val="20"/>
      <color rgb="FF38806A"/>
      <name val="Source Sans Pro"/>
      <family val="2"/>
    </font>
    <font>
      <b/>
      <sz val="14"/>
      <color rgb="FF38806A"/>
      <name val="Source Sans Pro"/>
      <family val="2"/>
    </font>
    <font>
      <sz val="11"/>
      <name val="Source Sans Pro"/>
      <family val="2"/>
    </font>
    <font>
      <i/>
      <sz val="11"/>
      <name val="Source Sans Pro"/>
      <family val="2"/>
    </font>
    <font>
      <sz val="12"/>
      <name val="Source Sans Pro"/>
      <family val="2"/>
    </font>
    <font>
      <b/>
      <sz val="12"/>
      <name val="Source Sans Pro"/>
      <family val="2"/>
    </font>
    <font>
      <b/>
      <sz val="12"/>
      <color rgb="FF38806A"/>
      <name val="Source Sans Pro"/>
      <family val="2"/>
    </font>
    <font>
      <b/>
      <sz val="16"/>
      <color rgb="FF38806A"/>
      <name val="Source Sans Pro"/>
      <family val="2"/>
    </font>
    <font>
      <sz val="12"/>
      <color rgb="FF000000"/>
      <name val="Source Sans Pro"/>
      <family val="2"/>
    </font>
    <font>
      <sz val="12"/>
      <color theme="1"/>
      <name val="Source Sans Pro"/>
      <family val="2"/>
    </font>
    <font>
      <vertAlign val="superscript"/>
      <sz val="12"/>
      <color rgb="FF000000"/>
      <name val="Source Sans Pro"/>
      <family val="2"/>
    </font>
    <font>
      <sz val="11"/>
      <color rgb="FFB8E6CD"/>
      <name val="Source Sans Pro"/>
      <family val="2"/>
    </font>
    <font>
      <i/>
      <sz val="12"/>
      <color theme="0" tint="-0.499984740745262"/>
      <name val="Source Sans Pro"/>
      <family val="2"/>
    </font>
    <font>
      <b/>
      <sz val="26"/>
      <color rgb="FF38806A"/>
      <name val="Source Sans Pro"/>
      <family val="2"/>
    </font>
    <font>
      <b/>
      <sz val="12"/>
      <color theme="1"/>
      <name val="Source Sans Pro"/>
      <family val="2"/>
    </font>
    <font>
      <b/>
      <sz val="16"/>
      <color rgb="FF38806A"/>
      <name val="Arial"/>
      <family val="2"/>
    </font>
    <font>
      <sz val="14"/>
      <name val="Source Sans Pro"/>
      <family val="2"/>
    </font>
    <font>
      <b/>
      <sz val="11"/>
      <color rgb="FF000000"/>
      <name val="Source Sans Pro"/>
      <family val="2"/>
    </font>
    <font>
      <b/>
      <sz val="13"/>
      <color theme="5" tint="-0.249977111117893"/>
      <name val="Source Sans Pro"/>
      <family val="2"/>
    </font>
    <font>
      <u/>
      <sz val="11"/>
      <color theme="1"/>
      <name val="Source Sans Pro"/>
      <family val="2"/>
    </font>
    <font>
      <b/>
      <sz val="13"/>
      <color rgb="FF38806A"/>
      <name val="Source Sans Pro"/>
      <family val="2"/>
    </font>
    <font>
      <sz val="14"/>
      <color theme="1"/>
      <name val="Source Sans Pro"/>
      <family val="2"/>
    </font>
    <font>
      <b/>
      <sz val="14"/>
      <name val="Source Sans Pro"/>
      <family val="2"/>
    </font>
    <font>
      <b/>
      <i/>
      <sz val="11"/>
      <color theme="1"/>
      <name val="Source Sans Pro"/>
      <family val="2"/>
    </font>
    <font>
      <sz val="9"/>
      <color theme="1"/>
      <name val="Segoe UI"/>
      <family val="2"/>
    </font>
    <font>
      <b/>
      <sz val="34"/>
      <color rgb="FF38806A"/>
      <name val="Source Sans Pro"/>
      <family val="2"/>
    </font>
    <font>
      <b/>
      <sz val="14"/>
      <color rgb="FF347863"/>
      <name val="Source Sans Pro"/>
      <family val="2"/>
    </font>
    <font>
      <b/>
      <sz val="12"/>
      <color rgb="FF347863"/>
      <name val="Source Sans Pro"/>
      <family val="2"/>
    </font>
    <font>
      <b/>
      <sz val="11"/>
      <color rgb="FF347863"/>
      <name val="Source Sans Pro"/>
      <family val="2"/>
    </font>
    <font>
      <sz val="11"/>
      <color theme="0"/>
      <name val="Source Sans Pro"/>
      <family val="2"/>
    </font>
    <font>
      <i/>
      <sz val="11"/>
      <color theme="1" tint="0.34998626667073579"/>
      <name val="Source Sans Pro"/>
      <family val="2"/>
    </font>
    <font>
      <i/>
      <sz val="11"/>
      <color theme="1" tint="0.249977111117893"/>
      <name val="Source Sans Pro"/>
      <family val="2"/>
    </font>
    <font>
      <sz val="11"/>
      <color theme="1" tint="0.34998626667073579"/>
      <name val="Source Sans Pro"/>
      <family val="2"/>
    </font>
    <font>
      <sz val="9"/>
      <color theme="1"/>
      <name val="Source Sans Pro"/>
      <family val="2"/>
    </font>
    <font>
      <i/>
      <sz val="12"/>
      <color theme="0" tint="-0.499984740745262"/>
      <name val="Arial"/>
      <family val="2"/>
    </font>
    <font>
      <sz val="12"/>
      <name val="Arial"/>
      <family val="2"/>
    </font>
    <font>
      <i/>
      <sz val="12"/>
      <name val="Source Sans Pro"/>
      <family val="2"/>
    </font>
    <font>
      <b/>
      <sz val="13"/>
      <name val="Source Sans Pro"/>
      <family val="2"/>
    </font>
    <font>
      <sz val="14"/>
      <name val="Arial"/>
      <family val="2"/>
    </font>
    <font>
      <i/>
      <sz val="14"/>
      <color theme="0" tint="-0.499984740745262"/>
      <name val="Arial"/>
      <family val="2"/>
    </font>
    <font>
      <i/>
      <sz val="12"/>
      <color theme="1" tint="0.499984740745262"/>
      <name val="Source Sans Pro"/>
      <family val="2"/>
    </font>
    <font>
      <sz val="13"/>
      <name val="Source Sans Pro"/>
      <family val="2"/>
    </font>
    <font>
      <b/>
      <vertAlign val="subscript"/>
      <sz val="13"/>
      <name val="Source Sans Pro"/>
      <family val="2"/>
    </font>
    <font>
      <b/>
      <vertAlign val="superscript"/>
      <sz val="13"/>
      <name val="Source Sans Pro"/>
      <family val="2"/>
    </font>
    <font>
      <sz val="12"/>
      <color theme="1" tint="0.499984740745262"/>
      <name val="Source Sans Pro"/>
      <family val="2"/>
    </font>
    <font>
      <sz val="16"/>
      <name val="Source Sans Pro"/>
      <family val="2"/>
    </font>
    <font>
      <sz val="12"/>
      <color theme="0" tint="-0.499984740745262"/>
      <name val="Source Sans Pro"/>
      <family val="2"/>
    </font>
    <font>
      <i/>
      <sz val="12"/>
      <color theme="1" tint="0.34998626667073579"/>
      <name val="Source Sans Pro"/>
      <family val="2"/>
    </font>
    <font>
      <b/>
      <sz val="24"/>
      <color rgb="FF38806A"/>
      <name val="Source Sans Pro"/>
      <family val="2"/>
    </font>
    <font>
      <i/>
      <sz val="14"/>
      <color theme="2" tint="-0.89999084444715716"/>
      <name val="Source Sans Pro"/>
      <family val="2"/>
    </font>
    <font>
      <b/>
      <sz val="36"/>
      <color rgb="FF38806A"/>
      <name val="Source Sans Pro"/>
      <family val="2"/>
    </font>
    <font>
      <b/>
      <sz val="13"/>
      <color theme="1"/>
      <name val="Source Sans Pro"/>
      <family val="2"/>
    </font>
    <font>
      <vertAlign val="superscript"/>
      <sz val="12"/>
      <name val="Source Sans Pro"/>
      <family val="2"/>
    </font>
    <font>
      <b/>
      <vertAlign val="superscript"/>
      <sz val="12"/>
      <name val="Source Sans Pro"/>
      <family val="2"/>
    </font>
    <font>
      <b/>
      <vertAlign val="subscript"/>
      <sz val="12"/>
      <name val="Source Sans Pro"/>
      <family val="2"/>
    </font>
    <font>
      <b/>
      <vertAlign val="subscript"/>
      <sz val="13"/>
      <color rgb="FF38806A"/>
      <name val="Source Sans Pro"/>
      <family val="2"/>
    </font>
    <font>
      <vertAlign val="subscript"/>
      <sz val="12"/>
      <name val="Source Sans Pro"/>
      <family val="2"/>
    </font>
    <font>
      <sz val="11"/>
      <color theme="0"/>
      <name val="Arial"/>
      <family val="2"/>
    </font>
    <font>
      <sz val="14"/>
      <color theme="0"/>
      <name val="Arial"/>
      <family val="2"/>
    </font>
    <font>
      <sz val="14"/>
      <color rgb="FF000000"/>
      <name val="Source Sans Pro"/>
      <family val="2"/>
    </font>
    <font>
      <b/>
      <sz val="14"/>
      <color rgb="FF000000"/>
      <name val="Source Sans Pro"/>
      <family val="2"/>
    </font>
    <font>
      <u/>
      <sz val="14"/>
      <color rgb="FF2F75B5"/>
      <name val="Source Sans Pro"/>
      <family val="2"/>
    </font>
    <font>
      <b/>
      <sz val="16"/>
      <color rgb="FF347863"/>
      <name val="Source Sans Pro"/>
      <family val="2"/>
    </font>
    <font>
      <sz val="14"/>
      <color rgb="FFFF0000"/>
      <name val="Source Sans Pro"/>
      <family val="2"/>
    </font>
    <font>
      <sz val="11"/>
      <color theme="1"/>
      <name val="Arial"/>
      <family val="2"/>
    </font>
    <font>
      <b/>
      <i/>
      <sz val="12"/>
      <color theme="1" tint="0.499984740745262"/>
      <name val="Source Sans Pro"/>
      <family val="2"/>
    </font>
    <font>
      <b/>
      <sz val="14"/>
      <color theme="1"/>
      <name val="Source Sans Pro"/>
      <family val="2"/>
    </font>
    <font>
      <b/>
      <vertAlign val="superscript"/>
      <sz val="14"/>
      <color theme="1"/>
      <name val="Source Sans Pro"/>
      <family val="2"/>
    </font>
    <font>
      <b/>
      <sz val="14"/>
      <color theme="1"/>
      <name val="Calibri"/>
      <family val="2"/>
    </font>
    <font>
      <sz val="12.6"/>
      <color theme="1"/>
      <name val="Source Sans Pro"/>
      <family val="2"/>
    </font>
    <font>
      <sz val="14"/>
      <color rgb="FFFF9D0D"/>
      <name val="Courier New"/>
      <family val="3"/>
    </font>
    <font>
      <b/>
      <sz val="14"/>
      <color rgb="FFFF9D0D"/>
      <name val="Source Sans Pro"/>
      <family val="2"/>
    </font>
    <font>
      <b/>
      <sz val="14"/>
      <color rgb="FFFF9D0D"/>
      <name val="Calibri"/>
      <family val="2"/>
    </font>
    <font>
      <b/>
      <vertAlign val="superscript"/>
      <sz val="14"/>
      <color rgb="FF38806A"/>
      <name val="Source Sans Pro"/>
      <family val="2"/>
    </font>
    <font>
      <sz val="18"/>
      <color theme="1"/>
      <name val="Calibri"/>
      <family val="2"/>
      <scheme val="minor"/>
    </font>
    <font>
      <sz val="18"/>
      <color theme="0"/>
      <name val="Calibri"/>
      <family val="2"/>
      <scheme val="minor"/>
    </font>
    <font>
      <i/>
      <sz val="12"/>
      <color rgb="FF000000"/>
      <name val="Source Sans Pro"/>
      <family val="2"/>
    </font>
    <font>
      <i/>
      <sz val="11"/>
      <color theme="1"/>
      <name val="Calibri"/>
      <family val="2"/>
      <scheme val="minor"/>
    </font>
    <font>
      <i/>
      <sz val="11"/>
      <name val="Calibri"/>
      <family val="2"/>
      <scheme val="minor"/>
    </font>
    <font>
      <sz val="11"/>
      <color theme="0"/>
      <name val="Calibri"/>
      <family val="2"/>
      <scheme val="minor"/>
    </font>
    <font>
      <sz val="22"/>
      <color rgb="FF000000"/>
      <name val="Avenir Book"/>
      <family val="2"/>
    </font>
    <font>
      <sz val="12"/>
      <color theme="1"/>
      <name val="Aptos Narrow"/>
      <family val="2"/>
    </font>
    <font>
      <sz val="14"/>
      <color rgb="FF000000"/>
      <name val="Avenir Book"/>
      <family val="2"/>
    </font>
    <font>
      <sz val="12"/>
      <color rgb="FF000000"/>
      <name val="Avenir Book"/>
      <family val="2"/>
    </font>
    <font>
      <sz val="12"/>
      <color rgb="FF000000"/>
      <name val="Aptos Display"/>
      <family val="2"/>
    </font>
    <font>
      <sz val="22"/>
      <color theme="1"/>
      <name val="Avenir Book"/>
      <family val="2"/>
    </font>
    <font>
      <sz val="14"/>
      <color theme="1"/>
      <name val="Avenir Book"/>
      <family val="2"/>
    </font>
    <font>
      <sz val="12"/>
      <color theme="1"/>
      <name val="Avenir Book"/>
      <family val="2"/>
    </font>
    <font>
      <sz val="12"/>
      <color theme="1"/>
      <name val="Calibri Light"/>
      <family val="2"/>
      <scheme val="major"/>
    </font>
    <font>
      <b/>
      <sz val="14"/>
      <color theme="1"/>
      <name val="Avenir Book"/>
    </font>
    <font>
      <u/>
      <sz val="11"/>
      <color rgb="FFFF0000"/>
      <name val="Source Sans Pro"/>
      <family val="2"/>
    </font>
    <font>
      <b/>
      <sz val="14"/>
      <color rgb="FFFF0000"/>
      <name val="Source Sans Pro"/>
      <family val="2"/>
    </font>
    <font>
      <sz val="8"/>
      <name val="Calibri"/>
      <family val="2"/>
      <scheme val="minor"/>
    </font>
    <font>
      <sz val="12"/>
      <color theme="0"/>
      <name val="Source Sans Pro"/>
      <family val="2"/>
    </font>
    <font>
      <i/>
      <sz val="11"/>
      <color theme="1"/>
      <name val="Source Sans Pro"/>
      <family val="2"/>
    </font>
    <font>
      <sz val="14"/>
      <name val="Source Sans Pro"/>
    </font>
    <font>
      <b/>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6D8CF"/>
        <bgColor indexed="64"/>
      </patternFill>
    </fill>
    <fill>
      <patternFill patternType="solid">
        <fgColor rgb="FF9ACEBD"/>
        <bgColor indexed="64"/>
      </patternFill>
    </fill>
    <fill>
      <patternFill patternType="solid">
        <fgColor rgb="FF347863"/>
        <bgColor indexed="64"/>
      </patternFill>
    </fill>
    <fill>
      <patternFill patternType="solid">
        <fgColor theme="0" tint="-4.9989318521683403E-2"/>
        <bgColor indexed="64"/>
      </patternFill>
    </fill>
    <fill>
      <patternFill patternType="solid">
        <fgColor rgb="FF38806A"/>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ACEE"/>
        <bgColor rgb="FF000000"/>
      </patternFill>
    </fill>
    <fill>
      <patternFill patternType="solid">
        <fgColor rgb="FFF2F2F2"/>
        <bgColor rgb="FF000000"/>
      </patternFill>
    </fill>
    <fill>
      <patternFill patternType="solid">
        <fgColor rgb="FF00ACEE"/>
        <bgColor indexed="64"/>
      </patternFill>
    </fill>
  </fills>
  <borders count="58">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double">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rgb="FF347863"/>
      </left>
      <right style="thin">
        <color rgb="FF347863"/>
      </right>
      <top style="thin">
        <color rgb="FF347863"/>
      </top>
      <bottom style="thin">
        <color rgb="FF347863"/>
      </bottom>
      <diagonal/>
    </border>
    <border>
      <left style="thin">
        <color rgb="FF347863"/>
      </left>
      <right/>
      <top style="thin">
        <color rgb="FF347863"/>
      </top>
      <bottom/>
      <diagonal/>
    </border>
    <border>
      <left/>
      <right/>
      <top style="thin">
        <color rgb="FF347863"/>
      </top>
      <bottom/>
      <diagonal/>
    </border>
    <border>
      <left/>
      <right style="thin">
        <color rgb="FF347863"/>
      </right>
      <top style="thin">
        <color rgb="FF347863"/>
      </top>
      <bottom/>
      <diagonal/>
    </border>
    <border>
      <left style="thin">
        <color rgb="FF347863"/>
      </left>
      <right/>
      <top/>
      <bottom/>
      <diagonal/>
    </border>
    <border>
      <left/>
      <right style="thin">
        <color rgb="FF347863"/>
      </right>
      <top/>
      <bottom/>
      <diagonal/>
    </border>
    <border>
      <left style="thin">
        <color rgb="FF347863"/>
      </left>
      <right/>
      <top/>
      <bottom style="thin">
        <color rgb="FF347863"/>
      </bottom>
      <diagonal/>
    </border>
    <border>
      <left/>
      <right/>
      <top/>
      <bottom style="thin">
        <color rgb="FF347863"/>
      </bottom>
      <diagonal/>
    </border>
    <border>
      <left/>
      <right style="thin">
        <color rgb="FF347863"/>
      </right>
      <top/>
      <bottom style="thin">
        <color rgb="FF347863"/>
      </bottom>
      <diagonal/>
    </border>
    <border>
      <left style="thin">
        <color theme="6"/>
      </left>
      <right style="thin">
        <color theme="6"/>
      </right>
      <top style="thin">
        <color theme="6"/>
      </top>
      <bottom style="thin">
        <color theme="6"/>
      </bottom>
      <diagonal/>
    </border>
    <border>
      <left/>
      <right style="thin">
        <color theme="6"/>
      </right>
      <top style="thin">
        <color theme="6"/>
      </top>
      <bottom/>
      <diagonal/>
    </border>
    <border>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right style="thin">
        <color indexed="64"/>
      </right>
      <top style="thin">
        <color theme="6"/>
      </top>
      <bottom/>
      <diagonal/>
    </border>
    <border>
      <left style="thin">
        <color indexed="64"/>
      </left>
      <right style="thin">
        <color indexed="64"/>
      </right>
      <top style="thin">
        <color theme="6"/>
      </top>
      <bottom/>
      <diagonal/>
    </border>
    <border>
      <left style="thin">
        <color rgb="FF38806A"/>
      </left>
      <right/>
      <top style="thin">
        <color rgb="FF38806A"/>
      </top>
      <bottom/>
      <diagonal/>
    </border>
    <border>
      <left style="thin">
        <color rgb="FF38806A"/>
      </left>
      <right/>
      <top/>
      <bottom/>
      <diagonal/>
    </border>
    <border>
      <left/>
      <right style="thin">
        <color rgb="FF38806A"/>
      </right>
      <top/>
      <bottom/>
      <diagonal/>
    </border>
    <border>
      <left style="thin">
        <color rgb="FF38806A"/>
      </left>
      <right/>
      <top/>
      <bottom style="thin">
        <color rgb="FF38806A"/>
      </bottom>
      <diagonal/>
    </border>
    <border>
      <left style="medium">
        <color rgb="FF38806A"/>
      </left>
      <right/>
      <top style="medium">
        <color rgb="FF38806A"/>
      </top>
      <bottom/>
      <diagonal/>
    </border>
    <border>
      <left/>
      <right/>
      <top style="medium">
        <color rgb="FF38806A"/>
      </top>
      <bottom/>
      <diagonal/>
    </border>
    <border>
      <left/>
      <right style="medium">
        <color rgb="FF38806A"/>
      </right>
      <top style="medium">
        <color rgb="FF38806A"/>
      </top>
      <bottom/>
      <diagonal/>
    </border>
    <border>
      <left style="medium">
        <color rgb="FF38806A"/>
      </left>
      <right/>
      <top/>
      <bottom/>
      <diagonal/>
    </border>
    <border>
      <left/>
      <right style="medium">
        <color rgb="FF38806A"/>
      </right>
      <top/>
      <bottom/>
      <diagonal/>
    </border>
    <border>
      <left style="medium">
        <color rgb="FF38806A"/>
      </left>
      <right/>
      <top/>
      <bottom style="medium">
        <color rgb="FF38806A"/>
      </bottom>
      <diagonal/>
    </border>
    <border>
      <left/>
      <right/>
      <top/>
      <bottom style="medium">
        <color rgb="FF38806A"/>
      </bottom>
      <diagonal/>
    </border>
    <border>
      <left/>
      <right style="medium">
        <color rgb="FF38806A"/>
      </right>
      <top/>
      <bottom style="medium">
        <color rgb="FF38806A"/>
      </bottom>
      <diagonal/>
    </border>
    <border>
      <left style="thin">
        <color theme="2" tint="-0.249977111117893"/>
      </left>
      <right style="thin">
        <color theme="2" tint="-0.249977111117893"/>
      </right>
      <top/>
      <bottom style="double">
        <color theme="2" tint="-0.249977111117893"/>
      </bottom>
      <diagonal/>
    </border>
    <border>
      <left style="medium">
        <color indexed="64"/>
      </left>
      <right style="medium">
        <color indexed="64"/>
      </right>
      <top style="medium">
        <color indexed="64"/>
      </top>
      <bottom style="medium">
        <color indexed="64"/>
      </bottom>
      <diagonal/>
    </border>
    <border>
      <left/>
      <right style="thin">
        <color theme="2" tint="-0.249977111117893"/>
      </right>
      <top/>
      <bottom style="thin">
        <color theme="2" tint="-0.249977111117893"/>
      </bottom>
      <diagonal/>
    </border>
    <border>
      <left/>
      <right/>
      <top/>
      <bottom style="thin">
        <color theme="2" tint="-0.249977111117893"/>
      </bottom>
      <diagonal/>
    </border>
    <border>
      <left/>
      <right style="thin">
        <color theme="2" tint="-0.249977111117893"/>
      </right>
      <top style="thin">
        <color theme="2"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theme="2" tint="-0.249977111117893"/>
      </left>
      <right style="thin">
        <color theme="0"/>
      </right>
      <top style="thin">
        <color theme="0"/>
      </top>
      <bottom style="thin">
        <color theme="2" tint="-0.249977111117893"/>
      </bottom>
      <diagonal/>
    </border>
  </borders>
  <cellStyleXfs count="6">
    <xf numFmtId="0" fontId="0" fillId="0" borderId="0"/>
    <xf numFmtId="0" fontId="1" fillId="0" borderId="0" applyNumberForma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cellStyleXfs>
  <cellXfs count="409">
    <xf numFmtId="0" fontId="0" fillId="0" borderId="0" xfId="0"/>
    <xf numFmtId="0" fontId="2" fillId="0" borderId="0" xfId="0" applyFont="1"/>
    <xf numFmtId="0" fontId="3" fillId="0" borderId="0" xfId="0" applyFont="1"/>
    <xf numFmtId="0" fontId="2" fillId="2" borderId="0" xfId="0" applyFont="1" applyFill="1"/>
    <xf numFmtId="0" fontId="3" fillId="0" borderId="0" xfId="0" applyFont="1" applyAlignment="1">
      <alignment vertical="center"/>
    </xf>
    <xf numFmtId="0" fontId="4" fillId="0" borderId="0" xfId="0" applyFont="1"/>
    <xf numFmtId="0" fontId="6"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horizontal="right"/>
    </xf>
    <xf numFmtId="0" fontId="3" fillId="0" borderId="0" xfId="0" applyFont="1" applyAlignment="1">
      <alignment horizontal="left" vertical="top" wrapText="1"/>
    </xf>
    <xf numFmtId="0" fontId="7" fillId="0" borderId="0" xfId="0" applyFont="1"/>
    <xf numFmtId="0" fontId="10" fillId="0" borderId="0" xfId="0" applyFont="1"/>
    <xf numFmtId="0" fontId="16" fillId="0" borderId="0" xfId="0" applyFont="1"/>
    <xf numFmtId="0" fontId="17" fillId="0" borderId="0" xfId="0" applyFont="1"/>
    <xf numFmtId="0" fontId="2" fillId="0" borderId="0" xfId="0" applyFont="1" applyAlignment="1">
      <alignment horizontal="left" vertical="top" wrapText="1"/>
    </xf>
    <xf numFmtId="0" fontId="18" fillId="0" borderId="0" xfId="0" applyFont="1"/>
    <xf numFmtId="0" fontId="22" fillId="0" borderId="0" xfId="0" applyFont="1"/>
    <xf numFmtId="0" fontId="20" fillId="0" borderId="0" xfId="0" applyFont="1"/>
    <xf numFmtId="0" fontId="21" fillId="0" borderId="0" xfId="0" applyFont="1"/>
    <xf numFmtId="0" fontId="20" fillId="0" borderId="0" xfId="0" applyFont="1" applyAlignment="1">
      <alignment vertical="top"/>
    </xf>
    <xf numFmtId="0" fontId="25" fillId="0" borderId="0" xfId="0" applyFont="1"/>
    <xf numFmtId="0" fontId="31" fillId="0" borderId="0" xfId="0" applyFont="1"/>
    <xf numFmtId="0" fontId="33" fillId="0" borderId="0" xfId="0" applyFont="1"/>
    <xf numFmtId="0" fontId="23" fillId="0" borderId="0" xfId="0" applyFont="1"/>
    <xf numFmtId="0" fontId="14" fillId="0" borderId="0" xfId="0" applyFont="1" applyAlignment="1">
      <alignment horizontal="left" vertical="top" wrapText="1"/>
    </xf>
    <xf numFmtId="0" fontId="13" fillId="0" borderId="0" xfId="0" applyFont="1" applyAlignment="1">
      <alignment horizontal="left" vertical="top" wrapText="1"/>
    </xf>
    <xf numFmtId="0" fontId="37" fillId="0" borderId="0" xfId="0" applyFont="1"/>
    <xf numFmtId="0" fontId="22" fillId="0" borderId="0" xfId="0" applyFont="1" applyAlignment="1">
      <alignment horizontal="left" vertical="top" wrapText="1"/>
    </xf>
    <xf numFmtId="0" fontId="24" fillId="0" borderId="0" xfId="0" applyFont="1"/>
    <xf numFmtId="0" fontId="27" fillId="0" borderId="0" xfId="0" applyFont="1"/>
    <xf numFmtId="0" fontId="10" fillId="2" borderId="0" xfId="0" applyFont="1" applyFill="1"/>
    <xf numFmtId="0" fontId="41" fillId="2" borderId="0" xfId="0" applyFont="1" applyFill="1"/>
    <xf numFmtId="0" fontId="20" fillId="0" borderId="0" xfId="0" applyFont="1" applyAlignment="1">
      <alignment horizontal="left" vertical="top" wrapText="1"/>
    </xf>
    <xf numFmtId="0" fontId="10" fillId="0" borderId="0" xfId="0" applyFont="1" applyAlignment="1">
      <alignment vertical="center"/>
    </xf>
    <xf numFmtId="0" fontId="24" fillId="0" borderId="0" xfId="0" applyFont="1" applyAlignment="1">
      <alignment horizontal="left" vertical="top" wrapText="1"/>
    </xf>
    <xf numFmtId="0" fontId="35" fillId="0" borderId="0" xfId="0" applyFont="1"/>
    <xf numFmtId="0" fontId="10" fillId="0" borderId="0" xfId="0" applyFont="1" applyAlignment="1">
      <alignment horizontal="left"/>
    </xf>
    <xf numFmtId="0" fontId="12" fillId="0" borderId="0" xfId="0" applyFont="1" applyAlignment="1">
      <alignment horizontal="left"/>
    </xf>
    <xf numFmtId="0" fontId="21" fillId="2" borderId="0" xfId="0" applyFont="1" applyFill="1"/>
    <xf numFmtId="0" fontId="42" fillId="0" borderId="0" xfId="0" applyFont="1"/>
    <xf numFmtId="0" fontId="15" fillId="0" borderId="0" xfId="0" applyFont="1"/>
    <xf numFmtId="0" fontId="29" fillId="2" borderId="0" xfId="0" applyFont="1" applyFill="1"/>
    <xf numFmtId="0" fontId="43" fillId="0" borderId="0" xfId="0" applyFont="1"/>
    <xf numFmtId="0" fontId="46" fillId="2" borderId="0" xfId="0" applyFont="1" applyFill="1" applyAlignment="1">
      <alignment horizontal="center" vertical="center" wrapText="1"/>
    </xf>
    <xf numFmtId="0" fontId="14" fillId="0" borderId="0" xfId="0" applyFont="1"/>
    <xf numFmtId="0" fontId="44" fillId="0" borderId="0" xfId="0" applyFont="1" applyAlignment="1">
      <alignment vertical="top"/>
    </xf>
    <xf numFmtId="0" fontId="5" fillId="0" borderId="0" xfId="0" applyFont="1" applyAlignment="1">
      <alignment horizontal="left" vertical="top" wrapText="1"/>
    </xf>
    <xf numFmtId="0" fontId="10" fillId="0" borderId="0" xfId="0" applyFont="1" applyAlignment="1" applyProtection="1">
      <alignment vertical="top"/>
      <protection locked="0"/>
    </xf>
    <xf numFmtId="0" fontId="10" fillId="0" borderId="0" xfId="0" applyFont="1" applyProtection="1">
      <protection locked="0"/>
    </xf>
    <xf numFmtId="0" fontId="52" fillId="0" borderId="0" xfId="0" applyFont="1"/>
    <xf numFmtId="0" fontId="53" fillId="0" borderId="0" xfId="0" applyFont="1" applyAlignment="1">
      <alignment horizontal="left" vertical="top" wrapText="1"/>
    </xf>
    <xf numFmtId="0" fontId="22" fillId="0" borderId="0" xfId="0" applyFont="1" applyAlignment="1">
      <alignment horizontal="left" vertical="top"/>
    </xf>
    <xf numFmtId="0" fontId="54" fillId="0" borderId="0" xfId="0" applyFont="1"/>
    <xf numFmtId="0" fontId="40" fillId="0" borderId="0" xfId="0" applyFont="1"/>
    <xf numFmtId="0" fontId="34" fillId="0" borderId="0" xfId="0" applyFont="1" applyAlignment="1">
      <alignment vertical="center"/>
    </xf>
    <xf numFmtId="0" fontId="45" fillId="0" borderId="1" xfId="0" applyFont="1" applyBorder="1" applyAlignment="1">
      <alignment horizontal="left" vertical="center"/>
    </xf>
    <xf numFmtId="0" fontId="26" fillId="0" borderId="1" xfId="0" applyFont="1" applyBorder="1"/>
    <xf numFmtId="0" fontId="48" fillId="0" borderId="1" xfId="0" applyFont="1" applyBorder="1" applyProtection="1">
      <protection locked="0"/>
    </xf>
    <xf numFmtId="0" fontId="26" fillId="2" borderId="1" xfId="0" applyFont="1" applyFill="1" applyBorder="1"/>
    <xf numFmtId="164" fontId="48" fillId="0" borderId="1" xfId="3" applyNumberFormat="1" applyFont="1" applyBorder="1" applyProtection="1">
      <protection locked="0"/>
    </xf>
    <xf numFmtId="0" fontId="22" fillId="0" borderId="1" xfId="0" applyFont="1" applyBorder="1" applyAlignment="1">
      <alignment wrapText="1"/>
    </xf>
    <xf numFmtId="0" fontId="50" fillId="0" borderId="1" xfId="0" applyFont="1" applyBorder="1" applyProtection="1">
      <protection locked="0"/>
    </xf>
    <xf numFmtId="0" fontId="34" fillId="0" borderId="0" xfId="0" applyFont="1"/>
    <xf numFmtId="0" fontId="56" fillId="0" borderId="0" xfId="0" applyFont="1"/>
    <xf numFmtId="0" fontId="57" fillId="0" borderId="0" xfId="0" applyFont="1"/>
    <xf numFmtId="0" fontId="58" fillId="0" borderId="0" xfId="0" applyFont="1"/>
    <xf numFmtId="0" fontId="55" fillId="4" borderId="1" xfId="0" applyFont="1" applyFill="1" applyBorder="1" applyAlignment="1">
      <alignment horizontal="left" vertical="center"/>
    </xf>
    <xf numFmtId="0" fontId="55" fillId="4" borderId="1" xfId="0" applyFont="1" applyFill="1" applyBorder="1" applyAlignment="1">
      <alignment horizontal="center" vertical="center"/>
    </xf>
    <xf numFmtId="0" fontId="55" fillId="4"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7" fillId="0" borderId="1" xfId="0" applyFont="1" applyBorder="1" applyAlignment="1">
      <alignment horizontal="center" vertical="center"/>
    </xf>
    <xf numFmtId="0" fontId="23" fillId="4" borderId="1" xfId="0" applyFont="1" applyFill="1" applyBorder="1" applyAlignment="1">
      <alignment vertical="center"/>
    </xf>
    <xf numFmtId="0" fontId="23" fillId="4" borderId="1" xfId="0" applyFont="1" applyFill="1" applyBorder="1" applyAlignment="1">
      <alignment horizontal="center" vertical="center" wrapText="1"/>
    </xf>
    <xf numFmtId="0" fontId="27" fillId="0" borderId="1" xfId="0" applyFont="1" applyBorder="1" applyAlignment="1">
      <alignment vertical="center"/>
    </xf>
    <xf numFmtId="0" fontId="51" fillId="0" borderId="1" xfId="0" applyFont="1" applyBorder="1" applyProtection="1">
      <protection locked="0"/>
    </xf>
    <xf numFmtId="0" fontId="10" fillId="0" borderId="1" xfId="0" applyFont="1" applyBorder="1" applyProtection="1">
      <protection locked="0"/>
    </xf>
    <xf numFmtId="0" fontId="27" fillId="0" borderId="1" xfId="0" applyFont="1" applyBorder="1"/>
    <xf numFmtId="0" fontId="10" fillId="2" borderId="1" xfId="0" applyFont="1" applyFill="1" applyBorder="1" applyProtection="1">
      <protection locked="0"/>
    </xf>
    <xf numFmtId="0" fontId="36" fillId="2" borderId="0" xfId="0" applyFont="1" applyFill="1" applyAlignment="1">
      <alignment horizontal="left"/>
    </xf>
    <xf numFmtId="0" fontId="38" fillId="2" borderId="0" xfId="0" applyFont="1" applyFill="1" applyAlignment="1">
      <alignment horizontal="center" wrapText="1"/>
    </xf>
    <xf numFmtId="0" fontId="10" fillId="2" borderId="0" xfId="0" applyFont="1" applyFill="1" applyProtection="1">
      <protection locked="0"/>
    </xf>
    <xf numFmtId="0" fontId="26" fillId="0" borderId="1" xfId="0" applyFont="1" applyBorder="1" applyAlignment="1">
      <alignment vertical="center"/>
    </xf>
    <xf numFmtId="0" fontId="20" fillId="0" borderId="8" xfId="0" applyFont="1" applyBorder="1" applyAlignment="1" applyProtection="1">
      <alignment horizontal="center" vertical="center"/>
      <protection locked="0"/>
    </xf>
    <xf numFmtId="0" fontId="27" fillId="0" borderId="2" xfId="0" applyFont="1" applyBorder="1" applyAlignment="1">
      <alignment vertical="center"/>
    </xf>
    <xf numFmtId="0" fontId="10" fillId="0" borderId="2" xfId="0" applyFont="1" applyBorder="1" applyProtection="1">
      <protection locked="0"/>
    </xf>
    <xf numFmtId="0" fontId="30" fillId="0" borderId="1" xfId="0" applyFont="1" applyBorder="1" applyAlignment="1" applyProtection="1">
      <alignment horizontal="left"/>
      <protection locked="0"/>
    </xf>
    <xf numFmtId="9" fontId="27" fillId="0" borderId="1" xfId="2" applyFont="1" applyBorder="1" applyAlignment="1">
      <alignment horizontal="left"/>
    </xf>
    <xf numFmtId="0" fontId="27" fillId="0" borderId="1" xfId="0" applyFont="1" applyBorder="1" applyAlignment="1" applyProtection="1">
      <alignment horizontal="left"/>
      <protection locked="0"/>
    </xf>
    <xf numFmtId="0" fontId="10" fillId="0" borderId="1" xfId="0" applyFont="1" applyBorder="1" applyAlignment="1">
      <alignment horizontal="center" vertical="center"/>
    </xf>
    <xf numFmtId="0" fontId="38" fillId="2" borderId="0" xfId="0" applyFont="1" applyFill="1" applyAlignment="1">
      <alignment horizontal="left"/>
    </xf>
    <xf numFmtId="0" fontId="10" fillId="2" borderId="1" xfId="0" applyFont="1" applyFill="1" applyBorder="1" applyAlignment="1">
      <alignment horizontal="center" vertical="center"/>
    </xf>
    <xf numFmtId="0" fontId="27" fillId="0" borderId="1" xfId="0" applyFont="1" applyBorder="1" applyAlignment="1" applyProtection="1">
      <alignment horizontal="left" vertical="center"/>
      <protection locked="0"/>
    </xf>
    <xf numFmtId="164" fontId="27" fillId="0" borderId="1" xfId="3" applyNumberFormat="1" applyFont="1" applyBorder="1" applyAlignment="1" applyProtection="1">
      <alignment horizontal="right" vertical="center"/>
      <protection locked="0"/>
    </xf>
    <xf numFmtId="164" fontId="27" fillId="0" borderId="1" xfId="3" applyNumberFormat="1" applyFont="1" applyBorder="1" applyAlignment="1" applyProtection="1">
      <alignment vertical="center"/>
      <protection locked="0"/>
    </xf>
    <xf numFmtId="0" fontId="19" fillId="0" borderId="0" xfId="0" applyFont="1" applyAlignment="1">
      <alignment horizontal="left" vertical="top" wrapText="1"/>
    </xf>
    <xf numFmtId="0" fontId="19" fillId="0" borderId="0" xfId="0" applyFont="1" applyAlignment="1">
      <alignment vertical="top"/>
    </xf>
    <xf numFmtId="0" fontId="2" fillId="2" borderId="0" xfId="0" applyFont="1" applyFill="1" applyAlignment="1">
      <alignment horizontal="center" textRotation="90"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9" fontId="27" fillId="2" borderId="1" xfId="2" applyFont="1" applyFill="1" applyBorder="1" applyAlignment="1">
      <alignment horizontal="right"/>
    </xf>
    <xf numFmtId="9" fontId="27" fillId="5" borderId="1" xfId="2" applyFont="1" applyFill="1" applyBorder="1" applyAlignment="1">
      <alignment horizontal="right"/>
    </xf>
    <xf numFmtId="9" fontId="32" fillId="2" borderId="1" xfId="2" applyFont="1" applyFill="1" applyBorder="1" applyAlignment="1">
      <alignment horizontal="right"/>
    </xf>
    <xf numFmtId="0" fontId="66" fillId="0" borderId="0" xfId="0" applyFont="1"/>
    <xf numFmtId="0" fontId="45" fillId="0" borderId="7" xfId="0" applyFont="1" applyBorder="1" applyAlignment="1">
      <alignment horizontal="left" vertical="center"/>
    </xf>
    <xf numFmtId="0" fontId="11" fillId="4" borderId="1" xfId="0" applyFont="1" applyFill="1" applyBorder="1" applyAlignment="1">
      <alignment horizontal="left"/>
    </xf>
    <xf numFmtId="0" fontId="67" fillId="4" borderId="1" xfId="0" applyFont="1" applyFill="1" applyBorder="1" applyAlignment="1">
      <alignment horizontal="center"/>
    </xf>
    <xf numFmtId="0" fontId="68" fillId="0" borderId="0" xfId="0" applyFont="1"/>
    <xf numFmtId="0" fontId="10" fillId="0" borderId="0" xfId="0" applyFont="1" applyAlignment="1">
      <alignment vertical="top"/>
    </xf>
    <xf numFmtId="0" fontId="12" fillId="0" borderId="0" xfId="0" applyFont="1" applyAlignment="1">
      <alignment horizontal="left" vertical="top" wrapText="1"/>
    </xf>
    <xf numFmtId="0" fontId="12"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left" wrapText="1"/>
    </xf>
    <xf numFmtId="0" fontId="69" fillId="5" borderId="1" xfId="0" applyFont="1" applyFill="1" applyBorder="1" applyAlignment="1">
      <alignment horizontal="left" vertical="center"/>
    </xf>
    <xf numFmtId="0" fontId="69" fillId="5" borderId="1" xfId="0" applyFont="1" applyFill="1" applyBorder="1" applyAlignment="1">
      <alignment horizontal="center" vertical="center" wrapText="1"/>
    </xf>
    <xf numFmtId="0" fontId="22" fillId="0" borderId="1" xfId="0" applyFont="1" applyBorder="1"/>
    <xf numFmtId="0" fontId="10" fillId="0" borderId="0" xfId="0" applyFont="1" applyAlignment="1" applyProtection="1">
      <alignment horizontal="center" vertical="center" wrapText="1"/>
      <protection locked="0"/>
    </xf>
    <xf numFmtId="0" fontId="14" fillId="0" borderId="0" xfId="0" applyFont="1" applyAlignment="1">
      <alignment vertical="center" wrapText="1"/>
    </xf>
    <xf numFmtId="38" fontId="27" fillId="5" borderId="1" xfId="0" applyNumberFormat="1" applyFont="1" applyFill="1" applyBorder="1" applyAlignment="1">
      <alignment horizontal="right"/>
    </xf>
    <xf numFmtId="0" fontId="75" fillId="2" borderId="0" xfId="0" applyFont="1" applyFill="1"/>
    <xf numFmtId="0" fontId="39" fillId="0" borderId="0" xfId="0" applyFont="1"/>
    <xf numFmtId="0" fontId="75" fillId="7" borderId="0" xfId="0" applyFont="1" applyFill="1"/>
    <xf numFmtId="0" fontId="75" fillId="0" borderId="0" xfId="0" applyFont="1"/>
    <xf numFmtId="0" fontId="76" fillId="6" borderId="1" xfId="0" applyFont="1" applyFill="1" applyBorder="1" applyAlignment="1">
      <alignment horizontal="center" vertical="center"/>
    </xf>
    <xf numFmtId="0" fontId="76" fillId="6" borderId="1" xfId="0" applyFont="1" applyFill="1" applyBorder="1" applyAlignment="1">
      <alignment horizontal="left" vertical="center"/>
    </xf>
    <xf numFmtId="0" fontId="76" fillId="6" borderId="1" xfId="0" applyFont="1" applyFill="1" applyBorder="1" applyAlignment="1">
      <alignment horizontal="center" vertical="center" wrapText="1"/>
    </xf>
    <xf numFmtId="0" fontId="82" fillId="0" borderId="0" xfId="0" applyFont="1"/>
    <xf numFmtId="0" fontId="22" fillId="0" borderId="0" xfId="0" applyFont="1" applyAlignment="1">
      <alignment horizontal="left" vertical="center" wrapText="1"/>
    </xf>
    <xf numFmtId="165" fontId="27" fillId="0" borderId="0" xfId="0" applyNumberFormat="1" applyFont="1" applyAlignment="1">
      <alignment horizontal="right"/>
    </xf>
    <xf numFmtId="9" fontId="27" fillId="2" borderId="0" xfId="2" applyFont="1" applyFill="1" applyBorder="1" applyAlignment="1">
      <alignment horizontal="right"/>
    </xf>
    <xf numFmtId="0" fontId="62" fillId="0" borderId="0" xfId="0" applyFont="1" applyAlignment="1" applyProtection="1">
      <alignment horizontal="left" vertical="top" wrapText="1"/>
      <protection locked="0"/>
    </xf>
    <xf numFmtId="0" fontId="2" fillId="0" borderId="0" xfId="0" applyFont="1" applyAlignment="1">
      <alignment vertical="center"/>
    </xf>
    <xf numFmtId="0" fontId="25" fillId="0" borderId="0" xfId="0" applyFont="1" applyAlignment="1">
      <alignment vertical="center"/>
    </xf>
    <xf numFmtId="165" fontId="27" fillId="0" borderId="0" xfId="0" applyNumberFormat="1" applyFont="1" applyAlignment="1">
      <alignment horizontal="right" vertical="center"/>
    </xf>
    <xf numFmtId="0" fontId="2" fillId="0" borderId="0" xfId="0" applyFont="1" applyAlignment="1">
      <alignment horizontal="right" vertical="center"/>
    </xf>
    <xf numFmtId="9" fontId="27" fillId="2" borderId="0" xfId="2" applyFont="1" applyFill="1" applyBorder="1" applyAlignment="1">
      <alignment horizontal="right" vertical="center"/>
    </xf>
    <xf numFmtId="0" fontId="47" fillId="0" borderId="0" xfId="0" applyFont="1"/>
    <xf numFmtId="38" fontId="27" fillId="2" borderId="1" xfId="0" applyNumberFormat="1" applyFont="1" applyFill="1" applyBorder="1" applyAlignment="1">
      <alignment horizontal="right"/>
    </xf>
    <xf numFmtId="38" fontId="27" fillId="3" borderId="1" xfId="0" applyNumberFormat="1" applyFont="1" applyFill="1" applyBorder="1" applyAlignment="1">
      <alignment horizontal="right"/>
    </xf>
    <xf numFmtId="38" fontId="23" fillId="0" borderId="1" xfId="0" applyNumberFormat="1" applyFont="1" applyBorder="1" applyAlignment="1">
      <alignment vertical="center"/>
    </xf>
    <xf numFmtId="38" fontId="32" fillId="0" borderId="1" xfId="0" applyNumberFormat="1" applyFont="1" applyBorder="1" applyAlignment="1">
      <alignment horizontal="right"/>
    </xf>
    <xf numFmtId="38" fontId="27" fillId="0" borderId="1" xfId="0" applyNumberFormat="1" applyFont="1" applyBorder="1" applyAlignment="1">
      <alignment horizontal="right"/>
    </xf>
    <xf numFmtId="37" fontId="27" fillId="0" borderId="1" xfId="3" applyNumberFormat="1" applyFont="1" applyBorder="1" applyAlignment="1" applyProtection="1">
      <alignment horizontal="right" vertical="center"/>
      <protection locked="0"/>
    </xf>
    <xf numFmtId="37" fontId="27" fillId="0" borderId="1" xfId="3" applyNumberFormat="1" applyFont="1" applyBorder="1" applyAlignment="1" applyProtection="1">
      <alignment vertical="center"/>
      <protection locked="0"/>
    </xf>
    <xf numFmtId="1" fontId="27" fillId="0" borderId="1" xfId="3" applyNumberFormat="1" applyFont="1" applyBorder="1" applyAlignment="1" applyProtection="1">
      <alignment horizontal="right" vertical="center"/>
      <protection locked="0"/>
    </xf>
    <xf numFmtId="1" fontId="27" fillId="0" borderId="1" xfId="3" applyNumberFormat="1" applyFont="1" applyBorder="1" applyAlignment="1" applyProtection="1">
      <alignment vertical="center"/>
      <protection locked="0"/>
    </xf>
    <xf numFmtId="167" fontId="27" fillId="0" borderId="1" xfId="3" applyNumberFormat="1" applyFont="1" applyBorder="1" applyAlignment="1" applyProtection="1">
      <alignment horizontal="left" vertical="center"/>
      <protection locked="0"/>
    </xf>
    <xf numFmtId="167" fontId="58" fillId="3" borderId="1" xfId="3" applyNumberFormat="1" applyFont="1" applyFill="1" applyBorder="1" applyAlignment="1" applyProtection="1">
      <alignment horizontal="center" vertical="center"/>
      <protection locked="0"/>
    </xf>
    <xf numFmtId="167" fontId="27" fillId="3" borderId="1" xfId="3" applyNumberFormat="1" applyFont="1" applyFill="1" applyBorder="1" applyAlignment="1" applyProtection="1">
      <alignment horizontal="left" vertical="center"/>
      <protection locked="0"/>
    </xf>
    <xf numFmtId="167" fontId="10" fillId="0" borderId="1" xfId="3" applyNumberFormat="1" applyFont="1" applyBorder="1" applyAlignment="1" applyProtection="1">
      <alignment horizontal="right" wrapText="1"/>
      <protection locked="0"/>
    </xf>
    <xf numFmtId="167" fontId="10" fillId="0" borderId="1" xfId="3" applyNumberFormat="1" applyFont="1" applyBorder="1" applyAlignment="1" applyProtection="1">
      <alignment horizontal="right"/>
      <protection locked="0"/>
    </xf>
    <xf numFmtId="164" fontId="10" fillId="0" borderId="1" xfId="3" applyNumberFormat="1" applyFont="1" applyBorder="1" applyAlignment="1" applyProtection="1">
      <alignment horizontal="right"/>
      <protection locked="0"/>
    </xf>
    <xf numFmtId="164" fontId="27" fillId="0" borderId="18" xfId="3" applyNumberFormat="1" applyFont="1" applyBorder="1" applyProtection="1">
      <protection locked="0"/>
    </xf>
    <xf numFmtId="164" fontId="27" fillId="0" borderId="19" xfId="3" applyNumberFormat="1" applyFont="1" applyBorder="1" applyProtection="1">
      <protection locked="0"/>
    </xf>
    <xf numFmtId="164" fontId="27" fillId="0" borderId="20" xfId="3" applyNumberFormat="1" applyFont="1" applyBorder="1" applyProtection="1">
      <protection locked="0"/>
    </xf>
    <xf numFmtId="164" fontId="27" fillId="0" borderId="20" xfId="0" applyNumberFormat="1" applyFont="1" applyBorder="1"/>
    <xf numFmtId="0" fontId="51" fillId="0" borderId="21" xfId="0" applyFont="1" applyBorder="1" applyAlignment="1" applyProtection="1">
      <alignment horizontal="left"/>
      <protection locked="0"/>
    </xf>
    <xf numFmtId="0" fontId="27" fillId="0" borderId="21" xfId="0" applyFont="1" applyBorder="1" applyAlignment="1" applyProtection="1">
      <alignment horizontal="left"/>
      <protection locked="0"/>
    </xf>
    <xf numFmtId="0" fontId="27" fillId="0" borderId="17" xfId="0" applyFont="1" applyBorder="1" applyAlignment="1" applyProtection="1">
      <alignment horizontal="left"/>
      <protection locked="0"/>
    </xf>
    <xf numFmtId="0" fontId="27" fillId="0" borderId="22" xfId="0" applyFont="1" applyBorder="1" applyAlignment="1" applyProtection="1">
      <alignment horizontal="left"/>
      <protection locked="0"/>
    </xf>
    <xf numFmtId="0" fontId="32" fillId="0" borderId="17" xfId="0" applyFont="1" applyBorder="1" applyAlignment="1">
      <alignment vertical="center"/>
    </xf>
    <xf numFmtId="164" fontId="27" fillId="0" borderId="21" xfId="3" applyNumberFormat="1" applyFont="1" applyBorder="1" applyProtection="1">
      <protection locked="0"/>
    </xf>
    <xf numFmtId="164" fontId="27" fillId="0" borderId="17" xfId="3" applyNumberFormat="1" applyFont="1" applyBorder="1" applyProtection="1">
      <protection locked="0"/>
    </xf>
    <xf numFmtId="164" fontId="27" fillId="0" borderId="22" xfId="3" applyNumberFormat="1" applyFont="1" applyBorder="1" applyProtection="1">
      <protection locked="0"/>
    </xf>
    <xf numFmtId="164" fontId="27" fillId="0" borderId="17" xfId="0" applyNumberFormat="1" applyFont="1" applyBorder="1"/>
    <xf numFmtId="164" fontId="27" fillId="0" borderId="19" xfId="0" applyNumberFormat="1" applyFont="1" applyBorder="1"/>
    <xf numFmtId="164" fontId="32" fillId="0" borderId="17" xfId="0" applyNumberFormat="1" applyFont="1" applyBorder="1" applyAlignment="1">
      <alignment vertical="center"/>
    </xf>
    <xf numFmtId="164" fontId="10" fillId="0" borderId="1" xfId="3" applyNumberFormat="1" applyFont="1" applyBorder="1" applyAlignment="1" applyProtection="1">
      <alignment horizontal="right" wrapText="1"/>
      <protection locked="0"/>
    </xf>
    <xf numFmtId="164" fontId="10" fillId="0" borderId="1" xfId="3" applyNumberFormat="1" applyFont="1" applyBorder="1" applyProtection="1">
      <protection locked="0"/>
    </xf>
    <xf numFmtId="164" fontId="10" fillId="0" borderId="2" xfId="0" applyNumberFormat="1" applyFont="1" applyBorder="1"/>
    <xf numFmtId="9" fontId="10" fillId="2" borderId="1" xfId="2" applyFont="1" applyFill="1" applyBorder="1" applyProtection="1">
      <protection locked="0"/>
    </xf>
    <xf numFmtId="166" fontId="10" fillId="0" borderId="1" xfId="0" applyNumberFormat="1" applyFont="1" applyBorder="1" applyProtection="1">
      <protection locked="0"/>
    </xf>
    <xf numFmtId="1" fontId="10" fillId="0" borderId="1" xfId="0" applyNumberFormat="1" applyFont="1" applyBorder="1" applyProtection="1">
      <protection locked="0"/>
    </xf>
    <xf numFmtId="166" fontId="10" fillId="0" borderId="1" xfId="2" applyNumberFormat="1" applyFont="1" applyBorder="1" applyProtection="1">
      <protection locked="0"/>
    </xf>
    <xf numFmtId="164" fontId="27" fillId="0" borderId="20" xfId="0" applyNumberFormat="1" applyFont="1" applyBorder="1" applyProtection="1">
      <protection locked="0"/>
    </xf>
    <xf numFmtId="164" fontId="27" fillId="0" borderId="17" xfId="0" applyNumberFormat="1" applyFont="1" applyBorder="1" applyProtection="1">
      <protection locked="0"/>
    </xf>
    <xf numFmtId="164" fontId="27" fillId="0" borderId="19" xfId="0" applyNumberFormat="1" applyFont="1" applyBorder="1" applyProtection="1">
      <protection locked="0"/>
    </xf>
    <xf numFmtId="0" fontId="92" fillId="0" borderId="0" xfId="0" applyFont="1"/>
    <xf numFmtId="0" fontId="93" fillId="8" borderId="26" xfId="0" applyFont="1" applyFill="1"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93" fillId="8" borderId="25" xfId="0" applyFont="1" applyFill="1" applyBorder="1" applyAlignment="1">
      <alignment horizontal="center"/>
    </xf>
    <xf numFmtId="0" fontId="0" fillId="0" borderId="27" xfId="0" applyBorder="1" applyAlignment="1">
      <alignment horizontal="right"/>
    </xf>
    <xf numFmtId="0" fontId="0" fillId="0" borderId="29" xfId="0" applyBorder="1" applyAlignment="1">
      <alignment horizontal="right"/>
    </xf>
    <xf numFmtId="0" fontId="0" fillId="0" borderId="25" xfId="0" applyBorder="1" applyAlignment="1">
      <alignment horizontal="right"/>
    </xf>
    <xf numFmtId="0" fontId="93" fillId="8" borderId="26" xfId="0" applyFont="1" applyFill="1" applyBorder="1" applyAlignment="1">
      <alignment horizontal="left"/>
    </xf>
    <xf numFmtId="0" fontId="0" fillId="0" borderId="28" xfId="0" applyBorder="1" applyAlignment="1">
      <alignment horizontal="left" wrapText="1"/>
    </xf>
    <xf numFmtId="0" fontId="0" fillId="0" borderId="28" xfId="0" applyBorder="1" applyAlignment="1">
      <alignment horizontal="left"/>
    </xf>
    <xf numFmtId="0" fontId="0" fillId="0" borderId="30" xfId="0" applyBorder="1" applyAlignment="1">
      <alignment horizontal="left"/>
    </xf>
    <xf numFmtId="0" fontId="0" fillId="0" borderId="26" xfId="0" applyBorder="1" applyAlignment="1">
      <alignment horizontal="left"/>
    </xf>
    <xf numFmtId="0" fontId="0" fillId="0" borderId="26" xfId="0" applyBorder="1" applyAlignment="1">
      <alignment horizontal="left" wrapText="1"/>
    </xf>
    <xf numFmtId="0" fontId="10" fillId="0" borderId="31" xfId="0" applyFont="1" applyBorder="1"/>
    <xf numFmtId="0" fontId="10" fillId="0" borderId="32" xfId="0" applyFont="1" applyBorder="1"/>
    <xf numFmtId="0" fontId="10" fillId="0" borderId="34" xfId="0" applyFont="1" applyBorder="1"/>
    <xf numFmtId="0" fontId="29" fillId="2" borderId="33" xfId="0" applyFont="1" applyFill="1" applyBorder="1"/>
    <xf numFmtId="0" fontId="0" fillId="0" borderId="27" xfId="0" applyBorder="1" applyAlignment="1">
      <alignment horizontal="right" shrinkToFit="1"/>
    </xf>
    <xf numFmtId="0" fontId="0" fillId="0" borderId="28" xfId="0" applyBorder="1" applyAlignment="1">
      <alignment horizontal="left" wrapText="1" shrinkToFit="1"/>
    </xf>
    <xf numFmtId="0" fontId="0" fillId="0" borderId="28" xfId="0" applyBorder="1" applyAlignment="1">
      <alignment horizontal="center" shrinkToFit="1"/>
    </xf>
    <xf numFmtId="0" fontId="0" fillId="0" borderId="27" xfId="0" applyBorder="1" applyAlignment="1">
      <alignment horizontal="right" wrapText="1" shrinkToFit="1"/>
    </xf>
    <xf numFmtId="0" fontId="0" fillId="0" borderId="28" xfId="0" applyBorder="1" applyAlignment="1">
      <alignment horizontal="center" wrapText="1" shrinkToFit="1"/>
    </xf>
    <xf numFmtId="0" fontId="0" fillId="0" borderId="27" xfId="0" applyBorder="1" applyAlignment="1">
      <alignment horizontal="right" vertical="top" wrapText="1" shrinkToFit="1"/>
    </xf>
    <xf numFmtId="14" fontId="0" fillId="0" borderId="28" xfId="0" applyNumberFormat="1" applyBorder="1" applyAlignment="1">
      <alignment horizontal="center" vertical="top" wrapText="1" shrinkToFit="1"/>
    </xf>
    <xf numFmtId="0" fontId="0" fillId="0" borderId="28" xfId="0" applyBorder="1" applyAlignment="1">
      <alignment horizontal="left" vertical="top" wrapText="1" shrinkToFit="1"/>
    </xf>
    <xf numFmtId="0" fontId="27" fillId="0" borderId="1" xfId="0" applyFont="1" applyBorder="1" applyAlignment="1">
      <alignment horizontal="center" vertical="center" wrapText="1" shrinkToFit="1"/>
    </xf>
    <xf numFmtId="0" fontId="5" fillId="0" borderId="0" xfId="0" applyFont="1"/>
    <xf numFmtId="0" fontId="77" fillId="0" borderId="0" xfId="0" applyFont="1" applyAlignment="1">
      <alignment vertical="top" wrapText="1" readingOrder="1"/>
    </xf>
    <xf numFmtId="0" fontId="108" fillId="0" borderId="0" xfId="1" applyFont="1"/>
    <xf numFmtId="0" fontId="109" fillId="2" borderId="0" xfId="0" applyFont="1" applyFill="1" applyAlignment="1">
      <alignment horizontal="center"/>
    </xf>
    <xf numFmtId="2" fontId="10" fillId="0" borderId="1" xfId="3" applyNumberFormat="1" applyFont="1" applyBorder="1" applyAlignment="1" applyProtection="1">
      <alignment horizontal="right"/>
      <protection locked="0"/>
    </xf>
    <xf numFmtId="0" fontId="22" fillId="0" borderId="1" xfId="0" applyFont="1" applyBorder="1" applyAlignment="1" applyProtection="1">
      <alignment horizontal="right" wrapText="1"/>
      <protection locked="0"/>
    </xf>
    <xf numFmtId="0" fontId="64" fillId="0" borderId="7" xfId="0" applyFont="1" applyBorder="1" applyAlignment="1" applyProtection="1">
      <alignment horizontal="right"/>
      <protection locked="0"/>
    </xf>
    <xf numFmtId="49" fontId="64" fillId="0" borderId="1" xfId="0" applyNumberFormat="1" applyFont="1" applyBorder="1" applyAlignment="1" applyProtection="1">
      <alignment horizontal="right"/>
      <protection locked="0"/>
    </xf>
    <xf numFmtId="1" fontId="22" fillId="0" borderId="1" xfId="0" applyNumberFormat="1" applyFont="1" applyBorder="1" applyAlignment="1" applyProtection="1">
      <alignment horizontal="right"/>
      <protection locked="0"/>
    </xf>
    <xf numFmtId="0" fontId="64" fillId="0" borderId="1" xfId="0" applyFont="1" applyBorder="1" applyAlignment="1" applyProtection="1">
      <alignment horizontal="right"/>
      <protection locked="0"/>
    </xf>
    <xf numFmtId="0" fontId="62" fillId="0" borderId="0" xfId="0" applyFont="1" applyAlignment="1">
      <alignment horizontal="left" vertical="top" wrapText="1"/>
    </xf>
    <xf numFmtId="0" fontId="22" fillId="0" borderId="5" xfId="0" applyFont="1" applyBorder="1" applyAlignment="1">
      <alignment horizontal="left" vertical="center" wrapText="1"/>
    </xf>
    <xf numFmtId="9" fontId="111" fillId="0" borderId="57" xfId="2" applyFont="1" applyBorder="1" applyAlignment="1" applyProtection="1">
      <alignment vertical="center" wrapText="1"/>
    </xf>
    <xf numFmtId="0" fontId="10" fillId="0" borderId="56" xfId="0" applyFont="1" applyBorder="1"/>
    <xf numFmtId="0" fontId="95" fillId="0" borderId="0" xfId="0" applyFont="1"/>
    <xf numFmtId="0" fontId="26" fillId="0" borderId="3" xfId="0" applyFont="1" applyBorder="1" applyAlignment="1">
      <alignment vertical="center"/>
    </xf>
    <xf numFmtId="0" fontId="26" fillId="0" borderId="46" xfId="0" applyFont="1" applyBorder="1" applyAlignment="1">
      <alignment vertical="center"/>
    </xf>
    <xf numFmtId="9" fontId="26" fillId="0" borderId="4" xfId="2" applyFont="1" applyBorder="1" applyAlignment="1" applyProtection="1">
      <alignment vertical="center"/>
    </xf>
    <xf numFmtId="38" fontId="26" fillId="0" borderId="5" xfId="0" applyNumberFormat="1" applyFont="1" applyBorder="1" applyAlignment="1">
      <alignment vertical="center"/>
    </xf>
    <xf numFmtId="9" fontId="22" fillId="0" borderId="1" xfId="2" applyFont="1" applyBorder="1" applyAlignment="1" applyProtection="1">
      <alignment vertical="center" wrapText="1"/>
    </xf>
    <xf numFmtId="0" fontId="26" fillId="0" borderId="4" xfId="0" applyFont="1" applyBorder="1" applyAlignment="1">
      <alignment vertical="center"/>
    </xf>
    <xf numFmtId="1" fontId="26" fillId="0" borderId="4" xfId="0" applyNumberFormat="1" applyFont="1" applyBorder="1" applyAlignment="1">
      <alignment vertical="center"/>
    </xf>
    <xf numFmtId="1" fontId="22" fillId="0" borderId="1" xfId="0" applyNumberFormat="1" applyFont="1" applyBorder="1" applyAlignment="1">
      <alignment vertical="center" wrapText="1"/>
    </xf>
    <xf numFmtId="38" fontId="26" fillId="0" borderId="4" xfId="0" applyNumberFormat="1" applyFont="1" applyBorder="1" applyAlignment="1">
      <alignment vertical="center"/>
    </xf>
    <xf numFmtId="1" fontId="26" fillId="9" borderId="44" xfId="0" applyNumberFormat="1" applyFont="1" applyFill="1" applyBorder="1" applyAlignment="1">
      <alignment vertical="center"/>
    </xf>
    <xf numFmtId="0" fontId="22" fillId="0" borderId="3" xfId="0" applyFont="1" applyBorder="1" applyAlignment="1">
      <alignment vertical="center" wrapText="1"/>
    </xf>
    <xf numFmtId="0" fontId="22" fillId="0" borderId="4" xfId="0" applyFont="1" applyBorder="1" applyAlignment="1">
      <alignment vertical="center" wrapText="1"/>
    </xf>
    <xf numFmtId="38" fontId="26" fillId="9" borderId="5" xfId="0" applyNumberFormat="1" applyFont="1" applyFill="1" applyBorder="1" applyAlignment="1">
      <alignment vertical="center"/>
    </xf>
    <xf numFmtId="0" fontId="26" fillId="0" borderId="0" xfId="0" applyFont="1" applyAlignment="1">
      <alignment vertical="center"/>
    </xf>
    <xf numFmtId="0" fontId="112" fillId="0" borderId="0" xfId="0" applyFont="1"/>
    <xf numFmtId="0" fontId="26" fillId="0" borderId="5" xfId="0" applyFont="1" applyBorder="1" applyAlignment="1">
      <alignment vertical="center"/>
    </xf>
    <xf numFmtId="0" fontId="95" fillId="10" borderId="0" xfId="0" applyFont="1" applyFill="1"/>
    <xf numFmtId="167" fontId="27" fillId="0" borderId="0" xfId="3" applyNumberFormat="1" applyFont="1" applyFill="1" applyBorder="1" applyAlignment="1" applyProtection="1">
      <alignment horizontal="left" vertical="center"/>
    </xf>
    <xf numFmtId="9" fontId="27" fillId="0" borderId="0" xfId="2" applyFont="1" applyBorder="1" applyAlignment="1" applyProtection="1">
      <alignment horizontal="left"/>
    </xf>
    <xf numFmtId="0" fontId="96" fillId="0" borderId="0" xfId="0" applyFont="1"/>
    <xf numFmtId="0" fontId="26" fillId="9" borderId="47" xfId="0" applyFont="1" applyFill="1" applyBorder="1" applyAlignment="1">
      <alignment vertical="center"/>
    </xf>
    <xf numFmtId="0" fontId="26" fillId="0" borderId="45" xfId="0" applyFont="1" applyBorder="1" applyAlignment="1">
      <alignment vertical="center"/>
    </xf>
    <xf numFmtId="0" fontId="97" fillId="0" borderId="0" xfId="0" applyFont="1"/>
    <xf numFmtId="0" fontId="98" fillId="0" borderId="0" xfId="4" applyFont="1"/>
    <xf numFmtId="0" fontId="99" fillId="0" borderId="0" xfId="4" applyFont="1"/>
    <xf numFmtId="0" fontId="100" fillId="11" borderId="48" xfId="4" applyFont="1" applyFill="1" applyBorder="1"/>
    <xf numFmtId="0" fontId="100" fillId="11" borderId="49" xfId="4" applyFont="1" applyFill="1" applyBorder="1"/>
    <xf numFmtId="0" fontId="100" fillId="11" borderId="50" xfId="4" applyFont="1" applyFill="1" applyBorder="1"/>
    <xf numFmtId="0" fontId="101" fillId="0" borderId="51" xfId="4" applyFont="1" applyBorder="1" applyAlignment="1">
      <alignment horizontal="center" vertical="center"/>
    </xf>
    <xf numFmtId="0" fontId="102" fillId="0" borderId="0" xfId="4" applyFont="1" applyAlignment="1">
      <alignment horizontal="center" vertical="center"/>
    </xf>
    <xf numFmtId="1" fontId="102" fillId="0" borderId="25" xfId="4" applyNumberFormat="1" applyFont="1" applyBorder="1" applyAlignment="1">
      <alignment horizontal="center" vertical="center"/>
    </xf>
    <xf numFmtId="0" fontId="101" fillId="12" borderId="51" xfId="4" applyFont="1" applyFill="1" applyBorder="1" applyAlignment="1">
      <alignment horizontal="center" vertical="center"/>
    </xf>
    <xf numFmtId="0" fontId="102" fillId="12" borderId="0" xfId="4" applyFont="1" applyFill="1" applyAlignment="1">
      <alignment horizontal="center" vertical="center"/>
    </xf>
    <xf numFmtId="0" fontId="102" fillId="12" borderId="25" xfId="4" applyFont="1" applyFill="1" applyBorder="1" applyAlignment="1">
      <alignment horizontal="center" vertical="center"/>
    </xf>
    <xf numFmtId="0" fontId="102" fillId="0" borderId="25" xfId="4" applyFont="1" applyBorder="1" applyAlignment="1">
      <alignment horizontal="center" vertical="center"/>
    </xf>
    <xf numFmtId="0" fontId="101" fillId="0" borderId="52" xfId="4" applyFont="1" applyBorder="1" applyAlignment="1">
      <alignment horizontal="center" vertical="center"/>
    </xf>
    <xf numFmtId="0" fontId="102" fillId="0" borderId="53" xfId="4" applyFont="1" applyBorder="1" applyAlignment="1">
      <alignment horizontal="center" vertical="center"/>
    </xf>
    <xf numFmtId="0" fontId="102" fillId="0" borderId="54" xfId="4" applyFont="1" applyBorder="1" applyAlignment="1">
      <alignment horizontal="center" vertical="center"/>
    </xf>
    <xf numFmtId="0" fontId="103" fillId="0" borderId="0" xfId="4" applyFont="1"/>
    <xf numFmtId="0" fontId="9" fillId="0" borderId="0" xfId="4"/>
    <xf numFmtId="0" fontId="104" fillId="13" borderId="48" xfId="4" applyFont="1" applyFill="1" applyBorder="1"/>
    <xf numFmtId="0" fontId="104" fillId="13" borderId="49" xfId="4" applyFont="1" applyFill="1" applyBorder="1" applyAlignment="1">
      <alignment wrapText="1"/>
    </xf>
    <xf numFmtId="0" fontId="104" fillId="13" borderId="50" xfId="4" applyFont="1" applyFill="1" applyBorder="1" applyAlignment="1">
      <alignment wrapText="1"/>
    </xf>
    <xf numFmtId="0" fontId="105" fillId="0" borderId="51" xfId="4" applyFont="1" applyBorder="1" applyAlignment="1">
      <alignment horizontal="center" vertical="center"/>
    </xf>
    <xf numFmtId="1" fontId="106" fillId="0" borderId="0" xfId="4" applyNumberFormat="1" applyFont="1" applyAlignment="1">
      <alignment horizontal="center" vertical="center"/>
    </xf>
    <xf numFmtId="1" fontId="106" fillId="0" borderId="25" xfId="4" applyNumberFormat="1" applyFont="1" applyBorder="1" applyAlignment="1">
      <alignment horizontal="center" vertical="center"/>
    </xf>
    <xf numFmtId="0" fontId="105" fillId="7" borderId="51" xfId="4" applyFont="1" applyFill="1" applyBorder="1" applyAlignment="1">
      <alignment horizontal="center" vertical="center"/>
    </xf>
    <xf numFmtId="1" fontId="106" fillId="7" borderId="0" xfId="4" applyNumberFormat="1" applyFont="1" applyFill="1" applyAlignment="1">
      <alignment horizontal="center" vertical="center"/>
    </xf>
    <xf numFmtId="0" fontId="106" fillId="7" borderId="0" xfId="4" applyFont="1" applyFill="1" applyAlignment="1">
      <alignment horizontal="center" vertical="center"/>
    </xf>
    <xf numFmtId="1" fontId="106" fillId="7" borderId="25" xfId="4" applyNumberFormat="1" applyFont="1" applyFill="1" applyBorder="1" applyAlignment="1">
      <alignment horizontal="center" vertical="center"/>
    </xf>
    <xf numFmtId="0" fontId="106" fillId="0" borderId="0" xfId="4" applyFont="1" applyAlignment="1">
      <alignment horizontal="center" vertical="center"/>
    </xf>
    <xf numFmtId="0" fontId="105" fillId="0" borderId="52" xfId="4" applyFont="1" applyBorder="1" applyAlignment="1">
      <alignment horizontal="center" vertical="center"/>
    </xf>
    <xf numFmtId="1" fontId="106" fillId="0" borderId="53" xfId="4" applyNumberFormat="1" applyFont="1" applyBorder="1" applyAlignment="1">
      <alignment horizontal="center" vertical="center"/>
    </xf>
    <xf numFmtId="0" fontId="106" fillId="0" borderId="53" xfId="4" applyFont="1" applyBorder="1" applyAlignment="1">
      <alignment horizontal="center" vertical="center"/>
    </xf>
    <xf numFmtId="1" fontId="106" fillId="0" borderId="54" xfId="4" applyNumberFormat="1" applyFont="1" applyBorder="1" applyAlignment="1">
      <alignment horizontal="center" vertical="center"/>
    </xf>
    <xf numFmtId="0" fontId="24" fillId="9" borderId="55" xfId="0" applyFont="1" applyFill="1" applyBorder="1" applyProtection="1">
      <protection locked="0"/>
    </xf>
    <xf numFmtId="0" fontId="26" fillId="9" borderId="5" xfId="0" applyFont="1" applyFill="1" applyBorder="1" applyAlignment="1" applyProtection="1">
      <alignment vertical="center"/>
      <protection locked="0"/>
    </xf>
    <xf numFmtId="0" fontId="26" fillId="9" borderId="44" xfId="0" applyFont="1" applyFill="1" applyBorder="1" applyAlignment="1" applyProtection="1">
      <alignment vertical="center"/>
      <protection locked="0"/>
    </xf>
    <xf numFmtId="0" fontId="26" fillId="9" borderId="45" xfId="0" applyFont="1" applyFill="1" applyBorder="1" applyAlignment="1" applyProtection="1">
      <alignment vertical="center"/>
      <protection locked="0"/>
    </xf>
    <xf numFmtId="0" fontId="34" fillId="0" borderId="0" xfId="0" applyFont="1" applyAlignment="1">
      <alignment vertical="top" wrapText="1"/>
    </xf>
    <xf numFmtId="0" fontId="27" fillId="0" borderId="23" xfId="0" applyFont="1" applyBorder="1" applyAlignment="1">
      <alignment vertical="center"/>
    </xf>
    <xf numFmtId="0" fontId="27" fillId="0" borderId="3" xfId="0" applyFont="1" applyBorder="1" applyAlignment="1">
      <alignment vertical="center"/>
    </xf>
    <xf numFmtId="0" fontId="27" fillId="0" borderId="24" xfId="0" applyFont="1" applyBorder="1" applyAlignment="1">
      <alignment vertical="center"/>
    </xf>
    <xf numFmtId="0" fontId="32" fillId="0" borderId="0" xfId="0" applyFont="1" applyAlignment="1">
      <alignment horizontal="left" vertical="center" wrapText="1"/>
    </xf>
    <xf numFmtId="43" fontId="10" fillId="2" borderId="0" xfId="3" applyFont="1" applyFill="1" applyBorder="1" applyAlignment="1" applyProtection="1">
      <alignment horizontal="center"/>
      <protection locked="0"/>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7" xfId="0" applyFont="1" applyBorder="1" applyAlignment="1">
      <alignment horizontal="left" vertical="top" wrapText="1"/>
    </xf>
    <xf numFmtId="0" fontId="27" fillId="0" borderId="38" xfId="0" applyFont="1" applyBorder="1" applyAlignment="1">
      <alignment horizontal="left" vertical="top" wrapText="1"/>
    </xf>
    <xf numFmtId="0" fontId="27" fillId="0" borderId="0" xfId="0" applyFont="1" applyAlignment="1">
      <alignment horizontal="left" vertical="top" wrapText="1"/>
    </xf>
    <xf numFmtId="0" fontId="27" fillId="0" borderId="39" xfId="0" applyFont="1" applyBorder="1" applyAlignment="1">
      <alignment horizontal="left" vertical="top" wrapText="1"/>
    </xf>
    <xf numFmtId="0" fontId="27" fillId="0" borderId="40" xfId="0" applyFont="1" applyBorder="1" applyAlignment="1">
      <alignment horizontal="left" vertical="top" wrapText="1"/>
    </xf>
    <xf numFmtId="0" fontId="27" fillId="0" borderId="41" xfId="0" applyFont="1" applyBorder="1" applyAlignment="1">
      <alignment horizontal="left" vertical="top" wrapText="1"/>
    </xf>
    <xf numFmtId="0" fontId="27" fillId="0" borderId="42" xfId="0" applyFont="1" applyBorder="1" applyAlignment="1">
      <alignment horizontal="left" vertical="top" wrapText="1"/>
    </xf>
    <xf numFmtId="0" fontId="65" fillId="0" borderId="9" xfId="0" applyFont="1" applyBorder="1" applyAlignment="1">
      <alignment horizontal="left" vertical="top" wrapText="1"/>
    </xf>
    <xf numFmtId="0" fontId="65" fillId="0" borderId="10" xfId="0" applyFont="1" applyBorder="1" applyAlignment="1">
      <alignment horizontal="left" vertical="top" wrapText="1"/>
    </xf>
    <xf numFmtId="0" fontId="65" fillId="0" borderId="11" xfId="0" applyFont="1" applyBorder="1" applyAlignment="1">
      <alignment horizontal="left" vertical="top" wrapText="1"/>
    </xf>
    <xf numFmtId="0" fontId="65" fillId="0" borderId="12" xfId="0" applyFont="1" applyBorder="1" applyAlignment="1">
      <alignment horizontal="left" vertical="top" wrapText="1"/>
    </xf>
    <xf numFmtId="0" fontId="65" fillId="0" borderId="0" xfId="0" applyFont="1" applyAlignment="1">
      <alignment horizontal="left" vertical="top" wrapText="1"/>
    </xf>
    <xf numFmtId="0" fontId="65" fillId="0" borderId="13" xfId="0" applyFont="1" applyBorder="1" applyAlignment="1">
      <alignment horizontal="left" vertical="top" wrapText="1"/>
    </xf>
    <xf numFmtId="0" fontId="22" fillId="0" borderId="12"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34" fillId="0" borderId="0" xfId="0" applyFont="1" applyAlignment="1">
      <alignment horizontal="left" vertical="center" wrapText="1"/>
    </xf>
    <xf numFmtId="0" fontId="40" fillId="0" borderId="0" xfId="0" applyFont="1" applyAlignment="1">
      <alignment horizontal="left" vertical="top" wrapText="1"/>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34" fillId="0" borderId="0" xfId="0" applyFont="1" applyAlignment="1">
      <alignment horizontal="left" vertical="top" wrapText="1"/>
    </xf>
    <xf numFmtId="0" fontId="83" fillId="0" borderId="0" xfId="0" applyFont="1" applyAlignment="1">
      <alignment horizontal="right"/>
    </xf>
    <xf numFmtId="0" fontId="64" fillId="0" borderId="9" xfId="0" applyFont="1" applyBorder="1" applyAlignment="1" applyProtection="1">
      <alignment horizontal="left" vertical="top" wrapText="1"/>
      <protection locked="0"/>
    </xf>
    <xf numFmtId="0" fontId="64" fillId="0" borderId="10" xfId="0" applyFont="1" applyBorder="1" applyAlignment="1" applyProtection="1">
      <alignment horizontal="left" vertical="top" wrapText="1"/>
      <protection locked="0"/>
    </xf>
    <xf numFmtId="0" fontId="64" fillId="0" borderId="11" xfId="0" applyFont="1" applyBorder="1" applyAlignment="1" applyProtection="1">
      <alignment horizontal="left" vertical="top" wrapText="1"/>
      <protection locked="0"/>
    </xf>
    <xf numFmtId="0" fontId="64" fillId="0" borderId="12" xfId="0" applyFont="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64" fillId="0" borderId="13" xfId="0" applyFont="1" applyBorder="1" applyAlignment="1" applyProtection="1">
      <alignment horizontal="left" vertical="top" wrapText="1"/>
      <protection locked="0"/>
    </xf>
    <xf numFmtId="0" fontId="64" fillId="0" borderId="14" xfId="0" applyFont="1" applyBorder="1" applyAlignment="1" applyProtection="1">
      <alignment horizontal="left" vertical="top" wrapText="1"/>
      <protection locked="0"/>
    </xf>
    <xf numFmtId="0" fontId="64" fillId="0" borderId="15" xfId="0" applyFont="1" applyBorder="1" applyAlignment="1" applyProtection="1">
      <alignment horizontal="left" vertical="top" wrapText="1"/>
      <protection locked="0"/>
    </xf>
    <xf numFmtId="0" fontId="64" fillId="0" borderId="16" xfId="0" applyFont="1" applyBorder="1" applyAlignment="1" applyProtection="1">
      <alignment horizontal="left" vertical="top" wrapText="1"/>
      <protection locked="0"/>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22" fillId="0" borderId="0" xfId="0" applyFont="1" applyAlignment="1">
      <alignment horizontal="left" vertical="top"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164" fontId="10" fillId="2" borderId="6" xfId="3" applyNumberFormat="1" applyFont="1" applyFill="1" applyBorder="1" applyAlignment="1" applyProtection="1">
      <alignment horizontal="center"/>
      <protection locked="0"/>
    </xf>
    <xf numFmtId="164" fontId="10" fillId="2" borderId="43" xfId="3" applyNumberFormat="1" applyFont="1" applyFill="1" applyBorder="1" applyAlignment="1" applyProtection="1">
      <alignment horizontal="center"/>
      <protection locked="0"/>
    </xf>
    <xf numFmtId="0" fontId="62" fillId="0" borderId="9" xfId="0" applyFont="1" applyBorder="1" applyAlignment="1" applyProtection="1">
      <alignment horizontal="left" vertical="top" wrapText="1"/>
      <protection locked="0"/>
    </xf>
    <xf numFmtId="0" fontId="62" fillId="0" borderId="10" xfId="0" applyFont="1" applyBorder="1" applyAlignment="1" applyProtection="1">
      <alignment horizontal="left" vertical="top" wrapText="1"/>
      <protection locked="0"/>
    </xf>
    <xf numFmtId="0" fontId="62" fillId="0" borderId="11" xfId="0" applyFont="1" applyBorder="1" applyAlignment="1" applyProtection="1">
      <alignment horizontal="left" vertical="top" wrapText="1"/>
      <protection locked="0"/>
    </xf>
    <xf numFmtId="0" fontId="62" fillId="0" borderId="12" xfId="0" applyFont="1" applyBorder="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13" xfId="0" applyFont="1" applyBorder="1" applyAlignment="1" applyProtection="1">
      <alignment horizontal="left" vertical="top" wrapText="1"/>
      <protection locked="0"/>
    </xf>
    <xf numFmtId="0" fontId="62" fillId="0" borderId="14" xfId="0" applyFont="1" applyBorder="1" applyAlignment="1" applyProtection="1">
      <alignment horizontal="left" vertical="top" wrapText="1"/>
      <protection locked="0"/>
    </xf>
    <xf numFmtId="0" fontId="62" fillId="0" borderId="15" xfId="0" applyFont="1" applyBorder="1" applyAlignment="1" applyProtection="1">
      <alignment horizontal="left" vertical="top" wrapText="1"/>
      <protection locked="0"/>
    </xf>
    <xf numFmtId="0" fontId="62" fillId="0" borderId="16"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13" fillId="0" borderId="0" xfId="0" applyFont="1" applyAlignment="1">
      <alignment horizontal="left" vertical="top"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0" fillId="0" borderId="0" xfId="0" applyAlignment="1">
      <alignment wrapText="1"/>
    </xf>
    <xf numFmtId="43" fontId="10" fillId="2" borderId="1" xfId="3" applyFont="1" applyFill="1" applyBorder="1" applyAlignment="1" applyProtection="1">
      <alignment horizontal="center"/>
      <protection locked="0"/>
    </xf>
    <xf numFmtId="43" fontId="10" fillId="2" borderId="2" xfId="3" applyFont="1" applyFill="1" applyBorder="1" applyAlignment="1" applyProtection="1">
      <alignment horizontal="center"/>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5" xfId="0" applyFont="1" applyBorder="1" applyAlignment="1">
      <alignment horizontal="left" vertical="top" wrapText="1"/>
    </xf>
    <xf numFmtId="0" fontId="0" fillId="0" borderId="0" xfId="0" applyAlignment="1" applyProtection="1">
      <alignment wrapText="1"/>
      <protection locked="0"/>
    </xf>
  </cellXfs>
  <cellStyles count="6">
    <cellStyle name="Hyperkobling" xfId="1" builtinId="8"/>
    <cellStyle name="Komma" xfId="3" builtinId="3"/>
    <cellStyle name="Komma 2" xfId="5" xr:uid="{E7E6E364-C95B-4BD6-8F32-3B1B7B06045F}"/>
    <cellStyle name="Normal" xfId="0" builtinId="0"/>
    <cellStyle name="Normal 2" xfId="4" xr:uid="{C13301C0-F304-4A30-9985-345E5890D596}"/>
    <cellStyle name="Prosent" xfId="2" builtinId="5"/>
  </cellStyles>
  <dxfs count="109">
    <dxf>
      <font>
        <color theme="2" tint="-0.499984740745262"/>
      </font>
      <fill>
        <patternFill>
          <bgColor theme="2" tint="-9.9948118533890809E-2"/>
        </patternFill>
      </fill>
    </dxf>
    <dxf>
      <fill>
        <patternFill>
          <bgColor theme="2" tint="-9.9948118533890809E-2"/>
        </patternFill>
      </fill>
    </dxf>
    <dxf>
      <fill>
        <patternFill>
          <bgColor theme="2" tint="-9.9948118533890809E-2"/>
        </patternFill>
      </fill>
    </dxf>
    <dxf>
      <fill>
        <patternFill>
          <bgColor theme="0"/>
        </patternFill>
      </fill>
    </dxf>
    <dxf>
      <fill>
        <patternFill>
          <bgColor theme="2" tint="-9.9948118533890809E-2"/>
        </patternFill>
      </fill>
    </dxf>
    <dxf>
      <fill>
        <patternFill>
          <bgColor theme="2" tint="-9.9948118533890809E-2"/>
        </patternFill>
      </fill>
    </dxf>
    <dxf>
      <fill>
        <patternFill>
          <bgColor theme="0"/>
        </patternFill>
      </fill>
    </dxf>
    <dxf>
      <fill>
        <patternFill>
          <bgColor theme="6" tint="0.39994506668294322"/>
        </patternFill>
      </fill>
    </dxf>
    <dxf>
      <fill>
        <patternFill>
          <bgColor theme="2" tint="-9.9948118533890809E-2"/>
        </patternFill>
      </fill>
    </dxf>
    <dxf>
      <fill>
        <patternFill>
          <bgColor theme="6" tint="0.39994506668294322"/>
        </patternFill>
      </fill>
    </dxf>
    <dxf>
      <fill>
        <patternFill>
          <bgColor theme="0"/>
        </patternFill>
      </fill>
    </dxf>
    <dxf>
      <fill>
        <patternFill>
          <bgColor theme="2" tint="-9.9948118533890809E-2"/>
        </patternFill>
      </fill>
    </dxf>
    <dxf>
      <fill>
        <patternFill>
          <bgColor theme="6" tint="0.39994506668294322"/>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0"/>
        </patternFill>
      </fill>
    </dxf>
    <dxf>
      <fill>
        <patternFill>
          <bgColor theme="6" tint="0.39994506668294322"/>
        </patternFill>
      </fill>
    </dxf>
    <dxf>
      <fill>
        <patternFill>
          <bgColor theme="2" tint="-9.9948118533890809E-2"/>
        </patternFill>
      </fill>
    </dxf>
    <dxf>
      <fill>
        <patternFill>
          <bgColor theme="6" tint="0.39994506668294322"/>
        </patternFill>
      </fill>
    </dxf>
    <dxf>
      <fill>
        <patternFill>
          <bgColor theme="6" tint="0.3999450666829432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0"/>
        </patternFill>
      </fill>
    </dxf>
    <dxf>
      <fill>
        <patternFill>
          <bgColor theme="2" tint="-9.9948118533890809E-2"/>
        </patternFill>
      </fill>
    </dxf>
    <dxf>
      <fill>
        <patternFill>
          <bgColor theme="0"/>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0"/>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6" tint="0.39994506668294322"/>
        </patternFill>
      </fill>
    </dxf>
    <dxf>
      <fill>
        <patternFill>
          <bgColor theme="6" tint="0.39994506668294322"/>
        </patternFill>
      </fill>
    </dxf>
    <dxf>
      <fill>
        <patternFill>
          <bgColor theme="2" tint="-9.9948118533890809E-2"/>
        </patternFill>
      </fill>
    </dxf>
    <dxf>
      <font>
        <color theme="2" tint="-0.499984740745262"/>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2" tint="-0.499984740745262"/>
      </font>
      <fill>
        <patternFill>
          <bgColor theme="2" tint="-9.9948118533890809E-2"/>
        </patternFill>
      </fill>
    </dxf>
    <dxf>
      <fill>
        <patternFill>
          <bgColor theme="0"/>
        </patternFill>
      </fill>
    </dxf>
    <dxf>
      <fill>
        <patternFill>
          <bgColor theme="0"/>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0" tint="-0.499984740745262"/>
      </font>
      <fill>
        <patternFill>
          <bgColor theme="2" tint="-9.9948118533890809E-2"/>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6" tint="0.39994506668294322"/>
      </font>
      <fill>
        <patternFill>
          <bgColor theme="6" tint="0.39994506668294322"/>
        </patternFill>
      </fill>
    </dxf>
    <dxf>
      <fill>
        <patternFill>
          <bgColor theme="6" tint="0.39994506668294322"/>
        </patternFill>
      </fill>
    </dxf>
    <dxf>
      <font>
        <color theme="6" tint="0.39994506668294322"/>
      </font>
      <fill>
        <patternFill>
          <bgColor theme="6" tint="0.39994506668294322"/>
        </patternFill>
      </fill>
    </dxf>
    <dxf>
      <fill>
        <patternFill>
          <bgColor theme="0"/>
        </patternFill>
      </fill>
    </dxf>
    <dxf>
      <fill>
        <patternFill>
          <bgColor theme="6" tint="0.39994506668294322"/>
        </patternFill>
      </fill>
    </dxf>
    <dxf>
      <fill>
        <patternFill>
          <bgColor theme="2" tint="-9.9948118533890809E-2"/>
        </patternFill>
      </fill>
    </dxf>
    <dxf>
      <fill>
        <patternFill>
          <bgColor theme="2" tint="-9.9948118533890809E-2"/>
        </patternFill>
      </fill>
    </dxf>
    <dxf>
      <fill>
        <patternFill>
          <bgColor theme="6" tint="0.39994506668294322"/>
        </patternFill>
      </fill>
    </dxf>
    <dxf>
      <fill>
        <patternFill>
          <bgColor theme="2" tint="-9.9948118533890809E-2"/>
        </patternFill>
      </fill>
    </dxf>
    <dxf>
      <font>
        <color theme="0" tint="-0.499984740745262"/>
      </font>
      <fill>
        <patternFill>
          <bgColor theme="2" tint="-9.9948118533890809E-2"/>
        </patternFill>
      </fill>
    </dxf>
    <dxf>
      <font>
        <color theme="0" tint="-0.499984740745262"/>
      </font>
      <fill>
        <patternFill>
          <bgColor theme="6" tint="0.39994506668294322"/>
        </patternFill>
      </fill>
    </dxf>
    <dxf>
      <fill>
        <patternFill>
          <bgColor theme="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38806A"/>
      <color rgb="FFFF9D0D"/>
      <color rgb="FF4B9BB4"/>
      <color rgb="FF347863"/>
      <color rgb="FF4BB498"/>
      <color rgb="FF649E44"/>
      <color rgb="FF395677"/>
      <color rgb="FF0E2845"/>
      <color rgb="FF285C0C"/>
      <color rgb="FF094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solidFill>
                  <a:srgbClr val="38806A"/>
                </a:solidFill>
                <a:latin typeface="Source Sans Pro" panose="020B0503030403020204" pitchFamily="34" charset="0"/>
                <a:ea typeface="Source Sans Pro" panose="020B0503030403020204" pitchFamily="34" charset="0"/>
              </a:rPr>
              <a:t>Resultatfordeling fordelt etter livssyklusstadium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Resultater!$D$7</c:f>
              <c:strCache>
                <c:ptCount val="1"/>
                <c:pt idx="0">
                  <c:v>Nybygg (+ eventuell riving av eksisterende bebyggelse)  </c:v>
                </c:pt>
              </c:strCache>
            </c:strRef>
          </c:tx>
          <c:spPr>
            <a:solidFill>
              <a:srgbClr val="FF9D0D"/>
            </a:solidFill>
            <a:ln>
              <a:noFill/>
            </a:ln>
            <a:effectLst/>
          </c:spPr>
          <c:invertIfNegative val="0"/>
          <c:dLbls>
            <c:delete val="1"/>
          </c:dLbls>
          <c:cat>
            <c:strRef>
              <c:f>Resultater!$C$8:$C$16</c:f>
              <c:strCache>
                <c:ptCount val="9"/>
                <c:pt idx="0">
                  <c:v>A1-A3 </c:v>
                </c:pt>
                <c:pt idx="1">
                  <c:v>A4 </c:v>
                </c:pt>
                <c:pt idx="2">
                  <c:v>A5 </c:v>
                </c:pt>
                <c:pt idx="3">
                  <c:v>A5 </c:v>
                </c:pt>
                <c:pt idx="4">
                  <c:v>B1-B3 </c:v>
                </c:pt>
                <c:pt idx="5">
                  <c:v>B4-B5 </c:v>
                </c:pt>
                <c:pt idx="6">
                  <c:v>B6 </c:v>
                </c:pt>
                <c:pt idx="7">
                  <c:v>B8 </c:v>
                </c:pt>
                <c:pt idx="8">
                  <c:v>C1-C4 </c:v>
                </c:pt>
              </c:strCache>
            </c:strRef>
          </c:cat>
          <c:val>
            <c:numRef>
              <c:f>Resultater!$D$8:$D$16</c:f>
              <c:numCache>
                <c:formatCode>#,##0_);[Red]\(#,##0\)</c:formatCode>
                <c:ptCount val="9"/>
                <c:pt idx="0">
                  <c:v>0</c:v>
                </c:pt>
                <c:pt idx="1">
                  <c:v>0</c:v>
                </c:pt>
                <c:pt idx="2">
                  <c:v>0</c:v>
                </c:pt>
                <c:pt idx="4">
                  <c:v>0</c:v>
                </c:pt>
                <c:pt idx="5">
                  <c:v>0</c:v>
                </c:pt>
                <c:pt idx="6">
                  <c:v>0</c:v>
                </c:pt>
                <c:pt idx="7">
                  <c:v>0</c:v>
                </c:pt>
                <c:pt idx="8">
                  <c:v>0</c:v>
                </c:pt>
              </c:numCache>
            </c:numRef>
          </c:val>
          <c:extLst>
            <c:ext xmlns:c16="http://schemas.microsoft.com/office/drawing/2014/chart" uri="{C3380CC4-5D6E-409C-BE32-E72D297353CC}">
              <c16:uniqueId val="{00000000-0F1E-41F6-8BAB-B440EA503613}"/>
            </c:ext>
          </c:extLst>
        </c:ser>
        <c:ser>
          <c:idx val="1"/>
          <c:order val="1"/>
          <c:tx>
            <c:strRef>
              <c:f>Resultater!$E$7</c:f>
              <c:strCache>
                <c:ptCount val="1"/>
                <c:pt idx="0">
                  <c:v>Bevaring gjennom rehabilitering/ombygging</c:v>
                </c:pt>
              </c:strCache>
            </c:strRef>
          </c:tx>
          <c:spPr>
            <a:solidFill>
              <a:srgbClr val="347863"/>
            </a:solidFill>
            <a:ln>
              <a:noFill/>
            </a:ln>
            <a:effectLst/>
          </c:spPr>
          <c:invertIfNegative val="0"/>
          <c:dLbls>
            <c:delete val="1"/>
          </c:dLbls>
          <c:cat>
            <c:strRef>
              <c:f>Resultater!$C$8:$C$16</c:f>
              <c:strCache>
                <c:ptCount val="9"/>
                <c:pt idx="0">
                  <c:v>A1-A3 </c:v>
                </c:pt>
                <c:pt idx="1">
                  <c:v>A4 </c:v>
                </c:pt>
                <c:pt idx="2">
                  <c:v>A5 </c:v>
                </c:pt>
                <c:pt idx="3">
                  <c:v>A5 </c:v>
                </c:pt>
                <c:pt idx="4">
                  <c:v>B1-B3 </c:v>
                </c:pt>
                <c:pt idx="5">
                  <c:v>B4-B5 </c:v>
                </c:pt>
                <c:pt idx="6">
                  <c:v>B6 </c:v>
                </c:pt>
                <c:pt idx="7">
                  <c:v>B8 </c:v>
                </c:pt>
                <c:pt idx="8">
                  <c:v>C1-C4 </c:v>
                </c:pt>
              </c:strCache>
            </c:strRef>
          </c:cat>
          <c:val>
            <c:numRef>
              <c:f>Resultater!$E$8:$E$16</c:f>
              <c:numCache>
                <c:formatCode>#,##0_);[Red]\(#,##0\)</c:formatCode>
                <c:ptCount val="9"/>
                <c:pt idx="0">
                  <c:v>0</c:v>
                </c:pt>
                <c:pt idx="1">
                  <c:v>0</c:v>
                </c:pt>
                <c:pt idx="2">
                  <c:v>0</c:v>
                </c:pt>
                <c:pt idx="4">
                  <c:v>0</c:v>
                </c:pt>
                <c:pt idx="5">
                  <c:v>0</c:v>
                </c:pt>
                <c:pt idx="6">
                  <c:v>0</c:v>
                </c:pt>
                <c:pt idx="7">
                  <c:v>0</c:v>
                </c:pt>
                <c:pt idx="8">
                  <c:v>0</c:v>
                </c:pt>
              </c:numCache>
            </c:numRef>
          </c:val>
          <c:extLst>
            <c:ext xmlns:c16="http://schemas.microsoft.com/office/drawing/2014/chart" uri="{C3380CC4-5D6E-409C-BE32-E72D297353CC}">
              <c16:uniqueId val="{00000001-0F1E-41F6-8BAB-B440EA503613}"/>
            </c:ext>
          </c:extLst>
        </c:ser>
        <c:ser>
          <c:idx val="2"/>
          <c:order val="2"/>
          <c:tx>
            <c:strRef>
              <c:f>Resultater!$F$7</c:f>
              <c:strCache>
                <c:ptCount val="1"/>
                <c:pt idx="0">
                  <c:v>Vesentlige naturinngrep </c:v>
                </c:pt>
              </c:strCache>
            </c:strRef>
          </c:tx>
          <c:spPr>
            <a:solidFill>
              <a:schemeClr val="accent3"/>
            </a:solidFill>
            <a:ln>
              <a:noFill/>
            </a:ln>
            <a:effectLst/>
          </c:spPr>
          <c:invertIfNegative val="0"/>
          <c:dLbls>
            <c:delete val="1"/>
          </c:dLbls>
          <c:cat>
            <c:strRef>
              <c:f>Resultater!$C$8:$C$16</c:f>
              <c:strCache>
                <c:ptCount val="9"/>
                <c:pt idx="0">
                  <c:v>A1-A3 </c:v>
                </c:pt>
                <c:pt idx="1">
                  <c:v>A4 </c:v>
                </c:pt>
                <c:pt idx="2">
                  <c:v>A5 </c:v>
                </c:pt>
                <c:pt idx="3">
                  <c:v>A5 </c:v>
                </c:pt>
                <c:pt idx="4">
                  <c:v>B1-B3 </c:v>
                </c:pt>
                <c:pt idx="5">
                  <c:v>B4-B5 </c:v>
                </c:pt>
                <c:pt idx="6">
                  <c:v>B6 </c:v>
                </c:pt>
                <c:pt idx="7">
                  <c:v>B8 </c:v>
                </c:pt>
                <c:pt idx="8">
                  <c:v>C1-C4 </c:v>
                </c:pt>
              </c:strCache>
            </c:strRef>
          </c:cat>
          <c:val>
            <c:numRef>
              <c:f>Resultater!$F$8:$F$16</c:f>
              <c:numCache>
                <c:formatCode>#,##0_);[Red]\(#,##0\)</c:formatCode>
                <c:ptCount val="9"/>
                <c:pt idx="3">
                  <c:v>0</c:v>
                </c:pt>
              </c:numCache>
            </c:numRef>
          </c:val>
          <c:extLst>
            <c:ext xmlns:c16="http://schemas.microsoft.com/office/drawing/2014/chart" uri="{C3380CC4-5D6E-409C-BE32-E72D297353CC}">
              <c16:uniqueId val="{00000002-0F1E-41F6-8BAB-B440EA503613}"/>
            </c:ext>
          </c:extLst>
        </c:ser>
        <c:dLbls>
          <c:dLblPos val="outEnd"/>
          <c:showLegendKey val="0"/>
          <c:showVal val="1"/>
          <c:showCatName val="0"/>
          <c:showSerName val="0"/>
          <c:showPercent val="0"/>
          <c:showBubbleSize val="0"/>
        </c:dLbls>
        <c:gapWidth val="219"/>
        <c:overlap val="-27"/>
        <c:axId val="1772315552"/>
        <c:axId val="1772313632"/>
      </c:barChart>
      <c:catAx>
        <c:axId val="177231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3632"/>
        <c:crosses val="autoZero"/>
        <c:auto val="1"/>
        <c:lblAlgn val="ctr"/>
        <c:lblOffset val="100"/>
        <c:noMultiLvlLbl val="0"/>
      </c:catAx>
      <c:valAx>
        <c:axId val="17723136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5552"/>
        <c:crosses val="autoZero"/>
        <c:crossBetween val="between"/>
        <c:dispUnits>
          <c:builtInUnit val="thousands"/>
          <c:dispUnitsLbl>
            <c:layout>
              <c:manualLayout>
                <c:xMode val="edge"/>
                <c:yMode val="edge"/>
                <c:x val="5.8153452358814433E-3"/>
                <c:y val="9.446552358002219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r>
              <a: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rPr>
              <a:t>Resultatfordeling fordelt etter livssyklusstadium (B6)</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endParaRPr lang="nb-NO"/>
        </a:p>
      </c:txPr>
    </c:title>
    <c:autoTitleDeleted val="0"/>
    <c:plotArea>
      <c:layout/>
      <c:barChart>
        <c:barDir val="col"/>
        <c:grouping val="clustered"/>
        <c:varyColors val="0"/>
        <c:ser>
          <c:idx val="0"/>
          <c:order val="0"/>
          <c:tx>
            <c:strRef>
              <c:f>Resultater!$D$7</c:f>
              <c:strCache>
                <c:ptCount val="1"/>
                <c:pt idx="0">
                  <c:v>Nybygg (+ eventuell riving av eksisterende bebyggelse)  </c:v>
                </c:pt>
              </c:strCache>
            </c:strRef>
          </c:tx>
          <c:spPr>
            <a:solidFill>
              <a:srgbClr val="FF9D0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Resultater!$D$12:$D$15</c15:sqref>
                  </c15:fullRef>
                </c:ext>
              </c:extLst>
              <c:f>Resultater!$D$14</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0-B468-49F8-A49B-216D0AB6AEF4}"/>
            </c:ext>
          </c:extLst>
        </c:ser>
        <c:ser>
          <c:idx val="1"/>
          <c:order val="1"/>
          <c:tx>
            <c:strRef>
              <c:f>Resultater!$E$7</c:f>
              <c:strCache>
                <c:ptCount val="1"/>
                <c:pt idx="0">
                  <c:v>Bevaring gjennom rehabilitering/ombygging</c:v>
                </c:pt>
              </c:strCache>
            </c:strRef>
          </c:tx>
          <c:spPr>
            <a:solidFill>
              <a:srgbClr val="34786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Resultater!$E$12:$E$15</c15:sqref>
                  </c15:fullRef>
                </c:ext>
              </c:extLst>
              <c:f>Resultater!$E$14</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1-B468-49F8-A49B-216D0AB6AEF4}"/>
            </c:ext>
          </c:extLst>
        </c:ser>
        <c:dLbls>
          <c:dLblPos val="outEnd"/>
          <c:showLegendKey val="0"/>
          <c:showVal val="1"/>
          <c:showCatName val="0"/>
          <c:showSerName val="0"/>
          <c:showPercent val="0"/>
          <c:showBubbleSize val="0"/>
        </c:dLbls>
        <c:gapWidth val="219"/>
        <c:overlap val="-27"/>
        <c:axId val="1189473423"/>
        <c:axId val="1189466223"/>
        <c:extLst>
          <c:ext xmlns:c15="http://schemas.microsoft.com/office/drawing/2012/chart" uri="{02D57815-91ED-43cb-92C2-25804820EDAC}">
            <c15:filteredBarSeries>
              <c15:ser>
                <c:idx val="2"/>
                <c:order val="2"/>
                <c:tx>
                  <c:strRef>
                    <c:extLst>
                      <c:ext uri="{02D57815-91ED-43cb-92C2-25804820EDAC}">
                        <c15:formulaRef>
                          <c15:sqref>Resultater!$F$7</c15:sqref>
                        </c15:formulaRef>
                      </c:ext>
                    </c:extLst>
                    <c:strCache>
                      <c:ptCount val="1"/>
                      <c:pt idx="0">
                        <c:v>Vesentlige naturinngrep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Resultater!$F$12:$F$15</c15:sqref>
                        </c15:fullRef>
                        <c15:formulaRef>
                          <c15:sqref>Resultater!$F$14</c15:sqref>
                        </c15:formulaRef>
                      </c:ext>
                    </c:extLst>
                    <c:numCache>
                      <c:formatCode>#,##0_);[Red]\(#,##0\)</c:formatCode>
                      <c:ptCount val="1"/>
                    </c:numCache>
                  </c:numRef>
                </c:val>
                <c:extLst>
                  <c:ex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2-B468-49F8-A49B-216D0AB6AEF4}"/>
                  </c:ext>
                </c:extLst>
              </c15:ser>
            </c15:filteredBarSeries>
          </c:ext>
        </c:extLst>
      </c:barChart>
      <c:catAx>
        <c:axId val="1189473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66223"/>
        <c:crosses val="autoZero"/>
        <c:auto val="1"/>
        <c:lblAlgn val="ctr"/>
        <c:lblOffset val="100"/>
        <c:noMultiLvlLbl val="0"/>
      </c:catAx>
      <c:valAx>
        <c:axId val="118946622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73423"/>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r>
              <a: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rPr>
              <a:t>Resultatfordeling fordelt etter livssyklusstadium (B8)</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endParaRPr lang="nb-NO"/>
        </a:p>
      </c:txPr>
    </c:title>
    <c:autoTitleDeleted val="0"/>
    <c:plotArea>
      <c:layout/>
      <c:barChart>
        <c:barDir val="col"/>
        <c:grouping val="clustered"/>
        <c:varyColors val="0"/>
        <c:ser>
          <c:idx val="0"/>
          <c:order val="0"/>
          <c:tx>
            <c:strRef>
              <c:f>Resultater!$D$7</c:f>
              <c:strCache>
                <c:ptCount val="1"/>
                <c:pt idx="0">
                  <c:v>Nybygg (+ eventuell riving av eksisterende bebyggelse)  </c:v>
                </c:pt>
              </c:strCache>
            </c:strRef>
          </c:tx>
          <c:spPr>
            <a:solidFill>
              <a:srgbClr val="FF9D0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Resultater!$D$12:$D$15</c15:sqref>
                  </c15:fullRef>
                </c:ext>
              </c:extLst>
              <c:f>Resultater!$D$15</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0-1E6F-407A-AA9A-BF70EEE3DFA4}"/>
            </c:ext>
          </c:extLst>
        </c:ser>
        <c:ser>
          <c:idx val="1"/>
          <c:order val="1"/>
          <c:tx>
            <c:strRef>
              <c:f>Resultater!$E$7</c:f>
              <c:strCache>
                <c:ptCount val="1"/>
                <c:pt idx="0">
                  <c:v>Bevaring gjennom rehabilitering/ombygging</c:v>
                </c:pt>
              </c:strCache>
            </c:strRef>
          </c:tx>
          <c:spPr>
            <a:solidFill>
              <a:srgbClr val="34786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Resultater!$E$12:$E$15</c15:sqref>
                  </c15:fullRef>
                </c:ext>
              </c:extLst>
              <c:f>Resultater!$E$15</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1-1E6F-407A-AA9A-BF70EEE3DFA4}"/>
            </c:ext>
          </c:extLst>
        </c:ser>
        <c:dLbls>
          <c:dLblPos val="outEnd"/>
          <c:showLegendKey val="0"/>
          <c:showVal val="1"/>
          <c:showCatName val="0"/>
          <c:showSerName val="0"/>
          <c:showPercent val="0"/>
          <c:showBubbleSize val="0"/>
        </c:dLbls>
        <c:gapWidth val="219"/>
        <c:overlap val="-27"/>
        <c:axId val="1189473423"/>
        <c:axId val="1189466223"/>
        <c:extLst>
          <c:ext xmlns:c15="http://schemas.microsoft.com/office/drawing/2012/chart" uri="{02D57815-91ED-43cb-92C2-25804820EDAC}">
            <c15:filteredBarSeries>
              <c15:ser>
                <c:idx val="2"/>
                <c:order val="2"/>
                <c:tx>
                  <c:strRef>
                    <c:extLst>
                      <c:ext uri="{02D57815-91ED-43cb-92C2-25804820EDAC}">
                        <c15:formulaRef>
                          <c15:sqref>Resultater!$F$7</c15:sqref>
                        </c15:formulaRef>
                      </c:ext>
                    </c:extLst>
                    <c:strCache>
                      <c:ptCount val="1"/>
                      <c:pt idx="0">
                        <c:v>Vesentlige naturinngrep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Resultater!$F$12:$F$15</c15:sqref>
                        </c15:fullRef>
                        <c15:formulaRef>
                          <c15:sqref>Resultater!$F$15</c15:sqref>
                        </c15:formulaRef>
                      </c:ext>
                    </c:extLst>
                    <c:numCache>
                      <c:formatCode>#,##0_);[Red]\(#,##0\)</c:formatCode>
                      <c:ptCount val="1"/>
                    </c:numCache>
                  </c:numRef>
                </c:val>
                <c:extLst>
                  <c:ex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2-1E6F-407A-AA9A-BF70EEE3DFA4}"/>
                  </c:ext>
                </c:extLst>
              </c15:ser>
            </c15:filteredBarSeries>
          </c:ext>
        </c:extLst>
      </c:barChart>
      <c:catAx>
        <c:axId val="1189473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66223"/>
        <c:crosses val="autoZero"/>
        <c:auto val="1"/>
        <c:lblAlgn val="ctr"/>
        <c:lblOffset val="100"/>
        <c:noMultiLvlLbl val="0"/>
      </c:catAx>
      <c:valAx>
        <c:axId val="118946622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73423"/>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solidFill>
                  <a:srgbClr val="38806A"/>
                </a:solidFill>
                <a:latin typeface="Source Sans Pro" panose="020B0503030403020204" pitchFamily="34" charset="0"/>
                <a:ea typeface="Source Sans Pro" panose="020B0503030403020204" pitchFamily="34" charset="0"/>
              </a:rPr>
              <a:t>Resultatfordeling fordelt etter livssyklusstadium (ekskludert</a:t>
            </a:r>
            <a:r>
              <a:rPr lang="en-US" sz="1800" b="1" baseline="0">
                <a:solidFill>
                  <a:srgbClr val="38806A"/>
                </a:solidFill>
                <a:latin typeface="Source Sans Pro" panose="020B0503030403020204" pitchFamily="34" charset="0"/>
                <a:ea typeface="Source Sans Pro" panose="020B0503030403020204" pitchFamily="34" charset="0"/>
              </a:rPr>
              <a:t> B6 og B8)</a:t>
            </a:r>
            <a:r>
              <a:rPr lang="en-US" sz="1800" b="1">
                <a:solidFill>
                  <a:srgbClr val="38806A"/>
                </a:solidFill>
                <a:latin typeface="Source Sans Pro" panose="020B0503030403020204" pitchFamily="34" charset="0"/>
                <a:ea typeface="Source Sans Pro" panose="020B0503030403020204" pitchFamily="34" charset="0"/>
              </a:rPr>
              <a:t>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Resultater!$D$7</c:f>
              <c:strCache>
                <c:ptCount val="1"/>
                <c:pt idx="0">
                  <c:v>Nybygg (+ eventuell riving av eksisterende bebyggelse)  </c:v>
                </c:pt>
              </c:strCache>
            </c:strRef>
          </c:tx>
          <c:spPr>
            <a:solidFill>
              <a:srgbClr val="FF9D0D"/>
            </a:solidFill>
            <a:ln>
              <a:noFill/>
            </a:ln>
            <a:effectLst/>
          </c:spPr>
          <c:invertIfNegative val="0"/>
          <c:dLbls>
            <c:delete val="1"/>
          </c:dLbls>
          <c:cat>
            <c:strRef>
              <c:extLst>
                <c:ext xmlns:c15="http://schemas.microsoft.com/office/drawing/2012/chart" uri="{02D57815-91ED-43cb-92C2-25804820EDAC}">
                  <c15:fullRef>
                    <c15:sqref>Resultater!$C$8:$C$16</c15:sqref>
                  </c15:fullRef>
                </c:ext>
              </c:extLst>
              <c:f>(Resultater!$C$8:$C$13,Resultater!$C$16)</c:f>
              <c:strCache>
                <c:ptCount val="7"/>
                <c:pt idx="0">
                  <c:v>A1-A3 </c:v>
                </c:pt>
                <c:pt idx="1">
                  <c:v>A4 </c:v>
                </c:pt>
                <c:pt idx="2">
                  <c:v>A5 </c:v>
                </c:pt>
                <c:pt idx="3">
                  <c:v>A5 </c:v>
                </c:pt>
                <c:pt idx="4">
                  <c:v>B1-B3 </c:v>
                </c:pt>
                <c:pt idx="5">
                  <c:v>B4-B5 </c:v>
                </c:pt>
                <c:pt idx="6">
                  <c:v>C1-C4 </c:v>
                </c:pt>
              </c:strCache>
            </c:strRef>
          </c:cat>
          <c:val>
            <c:numRef>
              <c:extLst>
                <c:ext xmlns:c15="http://schemas.microsoft.com/office/drawing/2012/chart" uri="{02D57815-91ED-43cb-92C2-25804820EDAC}">
                  <c15:fullRef>
                    <c15:sqref>Resultater!$D$8:$D$16</c15:sqref>
                  </c15:fullRef>
                </c:ext>
              </c:extLst>
              <c:f>(Resultater!$D$8:$D$13,Resultater!$D$16)</c:f>
              <c:numCache>
                <c:formatCode>#,##0_);[Red]\(#,##0\)</c:formatCode>
                <c:ptCount val="7"/>
                <c:pt idx="0">
                  <c:v>0</c:v>
                </c:pt>
                <c:pt idx="1">
                  <c:v>0</c:v>
                </c:pt>
                <c:pt idx="2">
                  <c:v>0</c:v>
                </c:pt>
                <c:pt idx="4">
                  <c:v>0</c:v>
                </c:pt>
                <c:pt idx="5">
                  <c:v>0</c:v>
                </c:pt>
                <c:pt idx="6">
                  <c:v>0</c:v>
                </c:pt>
              </c:numCache>
            </c:numRef>
          </c:val>
          <c:extLst>
            <c:ext xmlns:c16="http://schemas.microsoft.com/office/drawing/2014/chart" uri="{C3380CC4-5D6E-409C-BE32-E72D297353CC}">
              <c16:uniqueId val="{00000000-7CD9-435C-BB90-734954809ADC}"/>
            </c:ext>
          </c:extLst>
        </c:ser>
        <c:ser>
          <c:idx val="1"/>
          <c:order val="1"/>
          <c:tx>
            <c:strRef>
              <c:f>Resultater!$E$7</c:f>
              <c:strCache>
                <c:ptCount val="1"/>
                <c:pt idx="0">
                  <c:v>Bevaring gjennom rehabilitering/ombygging</c:v>
                </c:pt>
              </c:strCache>
            </c:strRef>
          </c:tx>
          <c:spPr>
            <a:solidFill>
              <a:srgbClr val="347863"/>
            </a:solidFill>
            <a:ln>
              <a:noFill/>
            </a:ln>
            <a:effectLst/>
          </c:spPr>
          <c:invertIfNegative val="0"/>
          <c:dLbls>
            <c:delete val="1"/>
          </c:dLbls>
          <c:cat>
            <c:strRef>
              <c:extLst>
                <c:ext xmlns:c15="http://schemas.microsoft.com/office/drawing/2012/chart" uri="{02D57815-91ED-43cb-92C2-25804820EDAC}">
                  <c15:fullRef>
                    <c15:sqref>Resultater!$C$8:$C$16</c15:sqref>
                  </c15:fullRef>
                </c:ext>
              </c:extLst>
              <c:f>(Resultater!$C$8:$C$13,Resultater!$C$16)</c:f>
              <c:strCache>
                <c:ptCount val="7"/>
                <c:pt idx="0">
                  <c:v>A1-A3 </c:v>
                </c:pt>
                <c:pt idx="1">
                  <c:v>A4 </c:v>
                </c:pt>
                <c:pt idx="2">
                  <c:v>A5 </c:v>
                </c:pt>
                <c:pt idx="3">
                  <c:v>A5 </c:v>
                </c:pt>
                <c:pt idx="4">
                  <c:v>B1-B3 </c:v>
                </c:pt>
                <c:pt idx="5">
                  <c:v>B4-B5 </c:v>
                </c:pt>
                <c:pt idx="6">
                  <c:v>C1-C4 </c:v>
                </c:pt>
              </c:strCache>
            </c:strRef>
          </c:cat>
          <c:val>
            <c:numRef>
              <c:extLst>
                <c:ext xmlns:c15="http://schemas.microsoft.com/office/drawing/2012/chart" uri="{02D57815-91ED-43cb-92C2-25804820EDAC}">
                  <c15:fullRef>
                    <c15:sqref>Resultater!$E$8:$E$16</c15:sqref>
                  </c15:fullRef>
                </c:ext>
              </c:extLst>
              <c:f>(Resultater!$E$8:$E$13,Resultater!$E$16)</c:f>
              <c:numCache>
                <c:formatCode>#,##0_);[Red]\(#,##0\)</c:formatCode>
                <c:ptCount val="7"/>
                <c:pt idx="0">
                  <c:v>0</c:v>
                </c:pt>
                <c:pt idx="1">
                  <c:v>0</c:v>
                </c:pt>
                <c:pt idx="2">
                  <c:v>0</c:v>
                </c:pt>
                <c:pt idx="4">
                  <c:v>0</c:v>
                </c:pt>
                <c:pt idx="5">
                  <c:v>0</c:v>
                </c:pt>
                <c:pt idx="6">
                  <c:v>0</c:v>
                </c:pt>
              </c:numCache>
            </c:numRef>
          </c:val>
          <c:extLst>
            <c:ext xmlns:c16="http://schemas.microsoft.com/office/drawing/2014/chart" uri="{C3380CC4-5D6E-409C-BE32-E72D297353CC}">
              <c16:uniqueId val="{00000001-7CD9-435C-BB90-734954809ADC}"/>
            </c:ext>
          </c:extLst>
        </c:ser>
        <c:ser>
          <c:idx val="2"/>
          <c:order val="2"/>
          <c:tx>
            <c:strRef>
              <c:f>Resultater!$F$7</c:f>
              <c:strCache>
                <c:ptCount val="1"/>
                <c:pt idx="0">
                  <c:v>Vesentlige naturinngrep </c:v>
                </c:pt>
              </c:strCache>
            </c:strRef>
          </c:tx>
          <c:spPr>
            <a:solidFill>
              <a:schemeClr val="accent3"/>
            </a:solidFill>
            <a:ln>
              <a:noFill/>
            </a:ln>
            <a:effectLst/>
          </c:spPr>
          <c:invertIfNegative val="0"/>
          <c:dLbls>
            <c:delete val="1"/>
          </c:dLbls>
          <c:cat>
            <c:strRef>
              <c:extLst>
                <c:ext xmlns:c15="http://schemas.microsoft.com/office/drawing/2012/chart" uri="{02D57815-91ED-43cb-92C2-25804820EDAC}">
                  <c15:fullRef>
                    <c15:sqref>Resultater!$C$8:$C$16</c15:sqref>
                  </c15:fullRef>
                </c:ext>
              </c:extLst>
              <c:f>(Resultater!$C$8:$C$13,Resultater!$C$16)</c:f>
              <c:strCache>
                <c:ptCount val="7"/>
                <c:pt idx="0">
                  <c:v>A1-A3 </c:v>
                </c:pt>
                <c:pt idx="1">
                  <c:v>A4 </c:v>
                </c:pt>
                <c:pt idx="2">
                  <c:v>A5 </c:v>
                </c:pt>
                <c:pt idx="3">
                  <c:v>A5 </c:v>
                </c:pt>
                <c:pt idx="4">
                  <c:v>B1-B3 </c:v>
                </c:pt>
                <c:pt idx="5">
                  <c:v>B4-B5 </c:v>
                </c:pt>
                <c:pt idx="6">
                  <c:v>C1-C4 </c:v>
                </c:pt>
              </c:strCache>
            </c:strRef>
          </c:cat>
          <c:val>
            <c:numRef>
              <c:extLst>
                <c:ext xmlns:c15="http://schemas.microsoft.com/office/drawing/2012/chart" uri="{02D57815-91ED-43cb-92C2-25804820EDAC}">
                  <c15:fullRef>
                    <c15:sqref>Resultater!$F$8:$F$16</c15:sqref>
                  </c15:fullRef>
                </c:ext>
              </c:extLst>
              <c:f>(Resultater!$F$8:$F$13,Resultater!$F$16)</c:f>
              <c:numCache>
                <c:formatCode>#,##0_);[Red]\(#,##0\)</c:formatCode>
                <c:ptCount val="7"/>
                <c:pt idx="3">
                  <c:v>0</c:v>
                </c:pt>
              </c:numCache>
            </c:numRef>
          </c:val>
          <c:extLst>
            <c:ext xmlns:c16="http://schemas.microsoft.com/office/drawing/2014/chart" uri="{C3380CC4-5D6E-409C-BE32-E72D297353CC}">
              <c16:uniqueId val="{00000002-7CD9-435C-BB90-734954809ADC}"/>
            </c:ext>
          </c:extLst>
        </c:ser>
        <c:dLbls>
          <c:dLblPos val="outEnd"/>
          <c:showLegendKey val="0"/>
          <c:showVal val="1"/>
          <c:showCatName val="0"/>
          <c:showSerName val="0"/>
          <c:showPercent val="0"/>
          <c:showBubbleSize val="0"/>
        </c:dLbls>
        <c:gapWidth val="219"/>
        <c:overlap val="-27"/>
        <c:axId val="1772315552"/>
        <c:axId val="1772313632"/>
      </c:barChart>
      <c:catAx>
        <c:axId val="177231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3632"/>
        <c:crosses val="autoZero"/>
        <c:auto val="1"/>
        <c:lblAlgn val="ctr"/>
        <c:lblOffset val="100"/>
        <c:noMultiLvlLbl val="0"/>
      </c:catAx>
      <c:valAx>
        <c:axId val="17723136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5552"/>
        <c:crosses val="autoZero"/>
        <c:crossBetween val="between"/>
        <c:dispUnits>
          <c:builtInUnit val="thousands"/>
          <c:dispUnitsLbl>
            <c:layout>
              <c:manualLayout>
                <c:xMode val="edge"/>
                <c:yMode val="edge"/>
                <c:x val="5.8153452358814433E-3"/>
                <c:y val="9.446552358002219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solidFill>
                  <a:srgbClr val="38806A"/>
                </a:solidFill>
                <a:latin typeface="Source Sans Pro" panose="020B0503030403020204" pitchFamily="34" charset="0"/>
                <a:ea typeface="Source Sans Pro" panose="020B0503030403020204" pitchFamily="34" charset="0"/>
              </a:rPr>
              <a:t>Resultatfordeling fordelt etter livssyklusstadium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'EFU avansert resultater'!$D$8</c:f>
              <c:strCache>
                <c:ptCount val="1"/>
                <c:pt idx="0">
                  <c:v>Nybygg (+ eventuell riving av eksisterende bebyggelse)  </c:v>
                </c:pt>
              </c:strCache>
            </c:strRef>
          </c:tx>
          <c:spPr>
            <a:solidFill>
              <a:srgbClr val="FF9D0D"/>
            </a:solidFill>
            <a:ln>
              <a:noFill/>
            </a:ln>
            <a:effectLst/>
          </c:spPr>
          <c:invertIfNegative val="0"/>
          <c:dLbls>
            <c:delete val="1"/>
          </c:dLbls>
          <c:cat>
            <c:strRef>
              <c:f>'EFU avansert resultater'!$C$9:$C$17</c:f>
              <c:strCache>
                <c:ptCount val="9"/>
                <c:pt idx="0">
                  <c:v>A1-A3 </c:v>
                </c:pt>
                <c:pt idx="1">
                  <c:v>A4 </c:v>
                </c:pt>
                <c:pt idx="2">
                  <c:v>A5 </c:v>
                </c:pt>
                <c:pt idx="3">
                  <c:v>A5 </c:v>
                </c:pt>
                <c:pt idx="4">
                  <c:v>B1-B3 </c:v>
                </c:pt>
                <c:pt idx="5">
                  <c:v>B4-B5 </c:v>
                </c:pt>
                <c:pt idx="6">
                  <c:v>B6 </c:v>
                </c:pt>
                <c:pt idx="7">
                  <c:v>B8 </c:v>
                </c:pt>
                <c:pt idx="8">
                  <c:v>C1-C4 </c:v>
                </c:pt>
              </c:strCache>
            </c:strRef>
          </c:cat>
          <c:val>
            <c:numRef>
              <c:f>'EFU avansert resultater'!$D$9:$D$17</c:f>
              <c:numCache>
                <c:formatCode>#,##0_);[Red]\(#,##0\)</c:formatCode>
                <c:ptCount val="9"/>
                <c:pt idx="0">
                  <c:v>0</c:v>
                </c:pt>
                <c:pt idx="1">
                  <c:v>0</c:v>
                </c:pt>
                <c:pt idx="2">
                  <c:v>0</c:v>
                </c:pt>
                <c:pt idx="4">
                  <c:v>0</c:v>
                </c:pt>
                <c:pt idx="5">
                  <c:v>0</c:v>
                </c:pt>
                <c:pt idx="6">
                  <c:v>0</c:v>
                </c:pt>
                <c:pt idx="7">
                  <c:v>0</c:v>
                </c:pt>
                <c:pt idx="8">
                  <c:v>0</c:v>
                </c:pt>
              </c:numCache>
            </c:numRef>
          </c:val>
          <c:extLst>
            <c:ext xmlns:c16="http://schemas.microsoft.com/office/drawing/2014/chart" uri="{C3380CC4-5D6E-409C-BE32-E72D297353CC}">
              <c16:uniqueId val="{00000000-74E3-4454-8E03-DD162F6F991C}"/>
            </c:ext>
          </c:extLst>
        </c:ser>
        <c:ser>
          <c:idx val="1"/>
          <c:order val="1"/>
          <c:tx>
            <c:strRef>
              <c:f>'EFU avansert resultater'!$E$8</c:f>
              <c:strCache>
                <c:ptCount val="1"/>
                <c:pt idx="0">
                  <c:v>Bevaring gjennom rehabilitering/ombygging</c:v>
                </c:pt>
              </c:strCache>
            </c:strRef>
          </c:tx>
          <c:spPr>
            <a:solidFill>
              <a:srgbClr val="347863"/>
            </a:solidFill>
            <a:ln>
              <a:noFill/>
            </a:ln>
            <a:effectLst/>
          </c:spPr>
          <c:invertIfNegative val="0"/>
          <c:dLbls>
            <c:delete val="1"/>
          </c:dLbls>
          <c:cat>
            <c:strRef>
              <c:f>'EFU avansert resultater'!$C$9:$C$17</c:f>
              <c:strCache>
                <c:ptCount val="9"/>
                <c:pt idx="0">
                  <c:v>A1-A3 </c:v>
                </c:pt>
                <c:pt idx="1">
                  <c:v>A4 </c:v>
                </c:pt>
                <c:pt idx="2">
                  <c:v>A5 </c:v>
                </c:pt>
                <c:pt idx="3">
                  <c:v>A5 </c:v>
                </c:pt>
                <c:pt idx="4">
                  <c:v>B1-B3 </c:v>
                </c:pt>
                <c:pt idx="5">
                  <c:v>B4-B5 </c:v>
                </c:pt>
                <c:pt idx="6">
                  <c:v>B6 </c:v>
                </c:pt>
                <c:pt idx="7">
                  <c:v>B8 </c:v>
                </c:pt>
                <c:pt idx="8">
                  <c:v>C1-C4 </c:v>
                </c:pt>
              </c:strCache>
            </c:strRef>
          </c:cat>
          <c:val>
            <c:numRef>
              <c:f>'EFU avansert resultater'!$E$9:$E$17</c:f>
              <c:numCache>
                <c:formatCode>#,##0_);[Red]\(#,##0\)</c:formatCode>
                <c:ptCount val="9"/>
                <c:pt idx="0">
                  <c:v>0</c:v>
                </c:pt>
                <c:pt idx="1">
                  <c:v>0</c:v>
                </c:pt>
                <c:pt idx="2">
                  <c:v>0</c:v>
                </c:pt>
                <c:pt idx="4">
                  <c:v>0</c:v>
                </c:pt>
                <c:pt idx="5">
                  <c:v>0</c:v>
                </c:pt>
                <c:pt idx="6">
                  <c:v>0</c:v>
                </c:pt>
                <c:pt idx="7">
                  <c:v>0</c:v>
                </c:pt>
                <c:pt idx="8">
                  <c:v>0</c:v>
                </c:pt>
              </c:numCache>
            </c:numRef>
          </c:val>
          <c:extLst>
            <c:ext xmlns:c16="http://schemas.microsoft.com/office/drawing/2014/chart" uri="{C3380CC4-5D6E-409C-BE32-E72D297353CC}">
              <c16:uniqueId val="{00000001-74E3-4454-8E03-DD162F6F991C}"/>
            </c:ext>
          </c:extLst>
        </c:ser>
        <c:ser>
          <c:idx val="2"/>
          <c:order val="2"/>
          <c:tx>
            <c:strRef>
              <c:f>'EFU avansert resultater'!$F$8</c:f>
              <c:strCache>
                <c:ptCount val="1"/>
                <c:pt idx="0">
                  <c:v>Vesentlige naturinngrep </c:v>
                </c:pt>
              </c:strCache>
            </c:strRef>
          </c:tx>
          <c:spPr>
            <a:solidFill>
              <a:schemeClr val="accent3"/>
            </a:solidFill>
            <a:ln>
              <a:noFill/>
            </a:ln>
            <a:effectLst/>
          </c:spPr>
          <c:invertIfNegative val="0"/>
          <c:dLbls>
            <c:delete val="1"/>
          </c:dLbls>
          <c:cat>
            <c:strRef>
              <c:f>'EFU avansert resultater'!$C$9:$C$17</c:f>
              <c:strCache>
                <c:ptCount val="9"/>
                <c:pt idx="0">
                  <c:v>A1-A3 </c:v>
                </c:pt>
                <c:pt idx="1">
                  <c:v>A4 </c:v>
                </c:pt>
                <c:pt idx="2">
                  <c:v>A5 </c:v>
                </c:pt>
                <c:pt idx="3">
                  <c:v>A5 </c:v>
                </c:pt>
                <c:pt idx="4">
                  <c:v>B1-B3 </c:v>
                </c:pt>
                <c:pt idx="5">
                  <c:v>B4-B5 </c:v>
                </c:pt>
                <c:pt idx="6">
                  <c:v>B6 </c:v>
                </c:pt>
                <c:pt idx="7">
                  <c:v>B8 </c:v>
                </c:pt>
                <c:pt idx="8">
                  <c:v>C1-C4 </c:v>
                </c:pt>
              </c:strCache>
            </c:strRef>
          </c:cat>
          <c:val>
            <c:numRef>
              <c:f>'EFU avansert resultater'!$F$9:$F$17</c:f>
              <c:numCache>
                <c:formatCode>#,##0_);[Red]\(#,##0\)</c:formatCode>
                <c:ptCount val="9"/>
                <c:pt idx="3">
                  <c:v>0</c:v>
                </c:pt>
              </c:numCache>
            </c:numRef>
          </c:val>
          <c:extLst>
            <c:ext xmlns:c16="http://schemas.microsoft.com/office/drawing/2014/chart" uri="{C3380CC4-5D6E-409C-BE32-E72D297353CC}">
              <c16:uniqueId val="{00000002-74E3-4454-8E03-DD162F6F991C}"/>
            </c:ext>
          </c:extLst>
        </c:ser>
        <c:dLbls>
          <c:dLblPos val="outEnd"/>
          <c:showLegendKey val="0"/>
          <c:showVal val="1"/>
          <c:showCatName val="0"/>
          <c:showSerName val="0"/>
          <c:showPercent val="0"/>
          <c:showBubbleSize val="0"/>
        </c:dLbls>
        <c:gapWidth val="219"/>
        <c:overlap val="-27"/>
        <c:axId val="1772315552"/>
        <c:axId val="1772313632"/>
      </c:barChart>
      <c:catAx>
        <c:axId val="177231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3632"/>
        <c:crosses val="autoZero"/>
        <c:auto val="1"/>
        <c:lblAlgn val="ctr"/>
        <c:lblOffset val="100"/>
        <c:noMultiLvlLbl val="0"/>
      </c:catAx>
      <c:valAx>
        <c:axId val="17723136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5552"/>
        <c:crosses val="autoZero"/>
        <c:crossBetween val="between"/>
        <c:dispUnits>
          <c:builtInUnit val="thousands"/>
          <c:dispUnitsLbl>
            <c:layout>
              <c:manualLayout>
                <c:xMode val="edge"/>
                <c:yMode val="edge"/>
                <c:x val="5.8153452358814433E-3"/>
                <c:y val="9.446552358002219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r>
              <a: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rPr>
              <a:t>Resultatfordeling fordelt etter livssyklusstadium (B6)</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endParaRPr lang="nb-NO"/>
        </a:p>
      </c:txPr>
    </c:title>
    <c:autoTitleDeleted val="0"/>
    <c:plotArea>
      <c:layout/>
      <c:barChart>
        <c:barDir val="col"/>
        <c:grouping val="clustered"/>
        <c:varyColors val="0"/>
        <c:ser>
          <c:idx val="0"/>
          <c:order val="0"/>
          <c:tx>
            <c:strRef>
              <c:f>'EFU avansert resultater'!$D$8</c:f>
              <c:strCache>
                <c:ptCount val="1"/>
                <c:pt idx="0">
                  <c:v>Nybygg (+ eventuell riving av eksisterende bebyggelse)  </c:v>
                </c:pt>
              </c:strCache>
            </c:strRef>
          </c:tx>
          <c:spPr>
            <a:solidFill>
              <a:srgbClr val="FF9D0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'EFU avansert resultater'!$D$13:$D$16</c15:sqref>
                  </c15:fullRef>
                </c:ext>
              </c:extLst>
              <c:f>'EFU avansert resultater'!$D$15</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0-AEBC-4F78-ACA9-F45683B041F4}"/>
            </c:ext>
          </c:extLst>
        </c:ser>
        <c:ser>
          <c:idx val="1"/>
          <c:order val="1"/>
          <c:tx>
            <c:strRef>
              <c:f>'EFU avansert resultater'!$E$8</c:f>
              <c:strCache>
                <c:ptCount val="1"/>
                <c:pt idx="0">
                  <c:v>Bevaring gjennom rehabilitering/ombygging</c:v>
                </c:pt>
              </c:strCache>
            </c:strRef>
          </c:tx>
          <c:spPr>
            <a:solidFill>
              <a:srgbClr val="34786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'EFU avansert resultater'!$E$13:$E$16</c15:sqref>
                  </c15:fullRef>
                </c:ext>
              </c:extLst>
              <c:f>'EFU avansert resultater'!$E$15</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1-AEBC-4F78-ACA9-F45683B041F4}"/>
            </c:ext>
          </c:extLst>
        </c:ser>
        <c:dLbls>
          <c:dLblPos val="outEnd"/>
          <c:showLegendKey val="0"/>
          <c:showVal val="1"/>
          <c:showCatName val="0"/>
          <c:showSerName val="0"/>
          <c:showPercent val="0"/>
          <c:showBubbleSize val="0"/>
        </c:dLbls>
        <c:gapWidth val="219"/>
        <c:overlap val="-27"/>
        <c:axId val="1189473423"/>
        <c:axId val="1189466223"/>
        <c:extLst>
          <c:ext xmlns:c15="http://schemas.microsoft.com/office/drawing/2012/chart" uri="{02D57815-91ED-43cb-92C2-25804820EDAC}">
            <c15:filteredBarSeries>
              <c15:ser>
                <c:idx val="2"/>
                <c:order val="2"/>
                <c:tx>
                  <c:strRef>
                    <c:extLst>
                      <c:ext uri="{02D57815-91ED-43cb-92C2-25804820EDAC}">
                        <c15:formulaRef>
                          <c15:sqref>'EFU avansert resultater'!$F$8</c15:sqref>
                        </c15:formulaRef>
                      </c:ext>
                    </c:extLst>
                    <c:strCache>
                      <c:ptCount val="1"/>
                      <c:pt idx="0">
                        <c:v>Vesentlige naturinngrep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'EFU avansert resultater'!$F$13:$F$16</c15:sqref>
                        </c15:fullRef>
                        <c15:formulaRef>
                          <c15:sqref>'EFU avansert resultater'!$F$15</c15:sqref>
                        </c15:formulaRef>
                      </c:ext>
                    </c:extLst>
                    <c:numCache>
                      <c:formatCode>#,##0_);[Red]\(#,##0\)</c:formatCode>
                      <c:ptCount val="1"/>
                    </c:numCache>
                  </c:numRef>
                </c:val>
                <c:extLst>
                  <c:ex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2-AEBC-4F78-ACA9-F45683B041F4}"/>
                  </c:ext>
                </c:extLst>
              </c15:ser>
            </c15:filteredBarSeries>
          </c:ext>
        </c:extLst>
      </c:barChart>
      <c:catAx>
        <c:axId val="1189473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66223"/>
        <c:crosses val="autoZero"/>
        <c:auto val="1"/>
        <c:lblAlgn val="ctr"/>
        <c:lblOffset val="100"/>
        <c:noMultiLvlLbl val="0"/>
      </c:catAx>
      <c:valAx>
        <c:axId val="118946622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73423"/>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r>
              <a: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rPr>
              <a:t>Resultatfordeling fordelt etter livssyklusstadium (B8)</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rgbClr val="38806A"/>
              </a:solidFill>
              <a:latin typeface="Source Sans Pro" panose="020B0503030403020204" pitchFamily="34" charset="0"/>
              <a:ea typeface="Source Sans Pro" panose="020B0503030403020204" pitchFamily="34" charset="0"/>
              <a:cs typeface="+mn-cs"/>
            </a:defRPr>
          </a:pPr>
          <a:endParaRPr lang="nb-NO"/>
        </a:p>
      </c:txPr>
    </c:title>
    <c:autoTitleDeleted val="0"/>
    <c:plotArea>
      <c:layout/>
      <c:barChart>
        <c:barDir val="col"/>
        <c:grouping val="clustered"/>
        <c:varyColors val="0"/>
        <c:ser>
          <c:idx val="0"/>
          <c:order val="0"/>
          <c:tx>
            <c:strRef>
              <c:f>'EFU avansert resultater'!$D$8</c:f>
              <c:strCache>
                <c:ptCount val="1"/>
                <c:pt idx="0">
                  <c:v>Nybygg (+ eventuell riving av eksisterende bebyggelse)  </c:v>
                </c:pt>
              </c:strCache>
            </c:strRef>
          </c:tx>
          <c:spPr>
            <a:solidFill>
              <a:srgbClr val="FF9D0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'EFU avansert resultater'!$D$13:$D$16</c15:sqref>
                  </c15:fullRef>
                </c:ext>
              </c:extLst>
              <c:f>'EFU avansert resultater'!$D$16</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0-628F-4215-AA48-27E00036C2ED}"/>
            </c:ext>
          </c:extLst>
        </c:ser>
        <c:ser>
          <c:idx val="1"/>
          <c:order val="1"/>
          <c:tx>
            <c:strRef>
              <c:f>'EFU avansert resultater'!$E$8</c:f>
              <c:strCache>
                <c:ptCount val="1"/>
                <c:pt idx="0">
                  <c:v>Bevaring gjennom rehabilitering/ombygging</c:v>
                </c:pt>
              </c:strCache>
            </c:strRef>
          </c:tx>
          <c:spPr>
            <a:solidFill>
              <a:srgbClr val="34786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'EFU avansert resultater'!$E$13:$E$16</c15:sqref>
                  </c15:fullRef>
                </c:ext>
              </c:extLst>
              <c:f>'EFU avansert resultater'!$E$16</c:f>
              <c:numCache>
                <c:formatCode>#,##0_);[Red]\(#,##0\)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1-628F-4215-AA48-27E00036C2ED}"/>
            </c:ext>
          </c:extLst>
        </c:ser>
        <c:dLbls>
          <c:dLblPos val="outEnd"/>
          <c:showLegendKey val="0"/>
          <c:showVal val="1"/>
          <c:showCatName val="0"/>
          <c:showSerName val="0"/>
          <c:showPercent val="0"/>
          <c:showBubbleSize val="0"/>
        </c:dLbls>
        <c:gapWidth val="219"/>
        <c:overlap val="-27"/>
        <c:axId val="1189473423"/>
        <c:axId val="1189466223"/>
        <c:extLst>
          <c:ext xmlns:c15="http://schemas.microsoft.com/office/drawing/2012/chart" uri="{02D57815-91ED-43cb-92C2-25804820EDAC}">
            <c15:filteredBarSeries>
              <c15:ser>
                <c:idx val="2"/>
                <c:order val="2"/>
                <c:tx>
                  <c:strRef>
                    <c:extLst>
                      <c:ext uri="{02D57815-91ED-43cb-92C2-25804820EDAC}">
                        <c15:formulaRef>
                          <c15:sqref>'EFU avansert resultater'!$F$8</c15:sqref>
                        </c15:formulaRef>
                      </c:ext>
                    </c:extLst>
                    <c:strCache>
                      <c:ptCount val="1"/>
                      <c:pt idx="0">
                        <c:v>Vesentlige naturinngrep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'EFU avansert resultater'!$F$13:$F$16</c15:sqref>
                        </c15:fullRef>
                        <c15:formulaRef>
                          <c15:sqref>'EFU avansert resultater'!$F$16</c15:sqref>
                        </c15:formulaRef>
                      </c:ext>
                    </c:extLst>
                    <c:numCache>
                      <c:formatCode>#,##0_);[Red]\(#,##0\)</c:formatCode>
                      <c:ptCount val="1"/>
                    </c:numCache>
                  </c:numRef>
                </c:val>
                <c:extLst>
                  <c:ext uri="{02D57815-91ED-43cb-92C2-25804820EDAC}">
                    <c15:filteredCategoryTitle>
                      <c15:cat>
                        <c:multiLvlStrRef>
                          <c:extLst>
                            <c:ext uri="{02D57815-91ED-43cb-92C2-25804820EDAC}">
                              <c15:formulaRef>
                                <c15:sqref>Resultater!$O$12:$P$15</c15:sqref>
                              </c15:formulaRef>
                            </c:ext>
                          </c:extLst>
                        </c:multiLvlStrRef>
                      </c15:cat>
                    </c15:filteredCategoryTitle>
                  </c:ext>
                  <c:ext xmlns:c16="http://schemas.microsoft.com/office/drawing/2014/chart" uri="{C3380CC4-5D6E-409C-BE32-E72D297353CC}">
                    <c16:uniqueId val="{00000002-628F-4215-AA48-27E00036C2ED}"/>
                  </c:ext>
                </c:extLst>
              </c15:ser>
            </c15:filteredBarSeries>
          </c:ext>
        </c:extLst>
      </c:barChart>
      <c:catAx>
        <c:axId val="1189473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66223"/>
        <c:crosses val="autoZero"/>
        <c:auto val="1"/>
        <c:lblAlgn val="ctr"/>
        <c:lblOffset val="100"/>
        <c:noMultiLvlLbl val="0"/>
      </c:catAx>
      <c:valAx>
        <c:axId val="118946622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89473423"/>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solidFill>
                  <a:srgbClr val="38806A"/>
                </a:solidFill>
                <a:latin typeface="Source Sans Pro" panose="020B0503030403020204" pitchFamily="34" charset="0"/>
                <a:ea typeface="Source Sans Pro" panose="020B0503030403020204" pitchFamily="34" charset="0"/>
              </a:rPr>
              <a:t>Resultatfordeling fordelt etter livssyklusstadium (ekskludert</a:t>
            </a:r>
            <a:r>
              <a:rPr lang="en-US" sz="1800" b="1" baseline="0">
                <a:solidFill>
                  <a:srgbClr val="38806A"/>
                </a:solidFill>
                <a:latin typeface="Source Sans Pro" panose="020B0503030403020204" pitchFamily="34" charset="0"/>
                <a:ea typeface="Source Sans Pro" panose="020B0503030403020204" pitchFamily="34" charset="0"/>
              </a:rPr>
              <a:t> B6 og B8)</a:t>
            </a:r>
            <a:r>
              <a:rPr lang="en-US" sz="1800" b="1">
                <a:solidFill>
                  <a:srgbClr val="38806A"/>
                </a:solidFill>
                <a:latin typeface="Source Sans Pro" panose="020B0503030403020204" pitchFamily="34" charset="0"/>
                <a:ea typeface="Source Sans Pro" panose="020B0503030403020204" pitchFamily="34" charset="0"/>
              </a:rPr>
              <a:t>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'EFU avansert resultater'!$D$8</c:f>
              <c:strCache>
                <c:ptCount val="1"/>
                <c:pt idx="0">
                  <c:v>Nybygg (+ eventuell riving av eksisterende bebyggelse)  </c:v>
                </c:pt>
              </c:strCache>
            </c:strRef>
          </c:tx>
          <c:spPr>
            <a:solidFill>
              <a:srgbClr val="FF9D0D"/>
            </a:solidFill>
            <a:ln>
              <a:noFill/>
            </a:ln>
            <a:effectLst/>
          </c:spPr>
          <c:invertIfNegative val="0"/>
          <c:dLbls>
            <c:delete val="1"/>
          </c:dLbls>
          <c:cat>
            <c:strRef>
              <c:extLst>
                <c:ext xmlns:c15="http://schemas.microsoft.com/office/drawing/2012/chart" uri="{02D57815-91ED-43cb-92C2-25804820EDAC}">
                  <c15:fullRef>
                    <c15:sqref>'EFU avansert resultater'!$C$9:$C$17</c15:sqref>
                  </c15:fullRef>
                </c:ext>
              </c:extLst>
              <c:f>('EFU avansert resultater'!$C$9:$C$14,'EFU avansert resultater'!$C$17)</c:f>
              <c:strCache>
                <c:ptCount val="7"/>
                <c:pt idx="0">
                  <c:v>A1-A3 </c:v>
                </c:pt>
                <c:pt idx="1">
                  <c:v>A4 </c:v>
                </c:pt>
                <c:pt idx="2">
                  <c:v>A5 </c:v>
                </c:pt>
                <c:pt idx="3">
                  <c:v>A5 </c:v>
                </c:pt>
                <c:pt idx="4">
                  <c:v>B1-B3 </c:v>
                </c:pt>
                <c:pt idx="5">
                  <c:v>B4-B5 </c:v>
                </c:pt>
                <c:pt idx="6">
                  <c:v>C1-C4 </c:v>
                </c:pt>
              </c:strCache>
            </c:strRef>
          </c:cat>
          <c:val>
            <c:numRef>
              <c:extLst>
                <c:ext xmlns:c15="http://schemas.microsoft.com/office/drawing/2012/chart" uri="{02D57815-91ED-43cb-92C2-25804820EDAC}">
                  <c15:fullRef>
                    <c15:sqref>'EFU avansert resultater'!$D$9:$D$17</c15:sqref>
                  </c15:fullRef>
                </c:ext>
              </c:extLst>
              <c:f>('EFU avansert resultater'!$D$9:$D$14,'EFU avansert resultater'!$D$17)</c:f>
              <c:numCache>
                <c:formatCode>#,##0_);[Red]\(#,##0\)</c:formatCode>
                <c:ptCount val="7"/>
                <c:pt idx="0">
                  <c:v>0</c:v>
                </c:pt>
                <c:pt idx="1">
                  <c:v>0</c:v>
                </c:pt>
                <c:pt idx="2">
                  <c:v>0</c:v>
                </c:pt>
                <c:pt idx="4">
                  <c:v>0</c:v>
                </c:pt>
                <c:pt idx="5">
                  <c:v>0</c:v>
                </c:pt>
                <c:pt idx="6">
                  <c:v>0</c:v>
                </c:pt>
              </c:numCache>
            </c:numRef>
          </c:val>
          <c:extLst>
            <c:ext xmlns:c16="http://schemas.microsoft.com/office/drawing/2014/chart" uri="{C3380CC4-5D6E-409C-BE32-E72D297353CC}">
              <c16:uniqueId val="{00000000-8AC8-4EC4-AEA0-1069F6DD5FB1}"/>
            </c:ext>
          </c:extLst>
        </c:ser>
        <c:ser>
          <c:idx val="1"/>
          <c:order val="1"/>
          <c:tx>
            <c:strRef>
              <c:f>'EFU avansert resultater'!$E$8</c:f>
              <c:strCache>
                <c:ptCount val="1"/>
                <c:pt idx="0">
                  <c:v>Bevaring gjennom rehabilitering/ombygging</c:v>
                </c:pt>
              </c:strCache>
            </c:strRef>
          </c:tx>
          <c:spPr>
            <a:solidFill>
              <a:srgbClr val="347863"/>
            </a:solidFill>
            <a:ln>
              <a:noFill/>
            </a:ln>
            <a:effectLst/>
          </c:spPr>
          <c:invertIfNegative val="0"/>
          <c:dLbls>
            <c:delete val="1"/>
          </c:dLbls>
          <c:cat>
            <c:strRef>
              <c:extLst>
                <c:ext xmlns:c15="http://schemas.microsoft.com/office/drawing/2012/chart" uri="{02D57815-91ED-43cb-92C2-25804820EDAC}">
                  <c15:fullRef>
                    <c15:sqref>'EFU avansert resultater'!$C$9:$C$17</c15:sqref>
                  </c15:fullRef>
                </c:ext>
              </c:extLst>
              <c:f>('EFU avansert resultater'!$C$9:$C$14,'EFU avansert resultater'!$C$17)</c:f>
              <c:strCache>
                <c:ptCount val="7"/>
                <c:pt idx="0">
                  <c:v>A1-A3 </c:v>
                </c:pt>
                <c:pt idx="1">
                  <c:v>A4 </c:v>
                </c:pt>
                <c:pt idx="2">
                  <c:v>A5 </c:v>
                </c:pt>
                <c:pt idx="3">
                  <c:v>A5 </c:v>
                </c:pt>
                <c:pt idx="4">
                  <c:v>B1-B3 </c:v>
                </c:pt>
                <c:pt idx="5">
                  <c:v>B4-B5 </c:v>
                </c:pt>
                <c:pt idx="6">
                  <c:v>C1-C4 </c:v>
                </c:pt>
              </c:strCache>
            </c:strRef>
          </c:cat>
          <c:val>
            <c:numRef>
              <c:extLst>
                <c:ext xmlns:c15="http://schemas.microsoft.com/office/drawing/2012/chart" uri="{02D57815-91ED-43cb-92C2-25804820EDAC}">
                  <c15:fullRef>
                    <c15:sqref>'EFU avansert resultater'!$E$9:$E$17</c15:sqref>
                  </c15:fullRef>
                </c:ext>
              </c:extLst>
              <c:f>('EFU avansert resultater'!$E$9:$E$14,'EFU avansert resultater'!$E$17)</c:f>
              <c:numCache>
                <c:formatCode>#,##0_);[Red]\(#,##0\)</c:formatCode>
                <c:ptCount val="7"/>
                <c:pt idx="0">
                  <c:v>0</c:v>
                </c:pt>
                <c:pt idx="1">
                  <c:v>0</c:v>
                </c:pt>
                <c:pt idx="2">
                  <c:v>0</c:v>
                </c:pt>
                <c:pt idx="4">
                  <c:v>0</c:v>
                </c:pt>
                <c:pt idx="5">
                  <c:v>0</c:v>
                </c:pt>
                <c:pt idx="6">
                  <c:v>0</c:v>
                </c:pt>
              </c:numCache>
            </c:numRef>
          </c:val>
          <c:extLst>
            <c:ext xmlns:c16="http://schemas.microsoft.com/office/drawing/2014/chart" uri="{C3380CC4-5D6E-409C-BE32-E72D297353CC}">
              <c16:uniqueId val="{00000001-8AC8-4EC4-AEA0-1069F6DD5FB1}"/>
            </c:ext>
          </c:extLst>
        </c:ser>
        <c:ser>
          <c:idx val="2"/>
          <c:order val="2"/>
          <c:tx>
            <c:strRef>
              <c:f>'EFU avansert resultater'!$F$8</c:f>
              <c:strCache>
                <c:ptCount val="1"/>
                <c:pt idx="0">
                  <c:v>Vesentlige naturinngrep </c:v>
                </c:pt>
              </c:strCache>
            </c:strRef>
          </c:tx>
          <c:spPr>
            <a:solidFill>
              <a:schemeClr val="accent3"/>
            </a:solidFill>
            <a:ln>
              <a:noFill/>
            </a:ln>
            <a:effectLst/>
          </c:spPr>
          <c:invertIfNegative val="0"/>
          <c:dLbls>
            <c:delete val="1"/>
          </c:dLbls>
          <c:cat>
            <c:strRef>
              <c:extLst>
                <c:ext xmlns:c15="http://schemas.microsoft.com/office/drawing/2012/chart" uri="{02D57815-91ED-43cb-92C2-25804820EDAC}">
                  <c15:fullRef>
                    <c15:sqref>'EFU avansert resultater'!$C$9:$C$17</c15:sqref>
                  </c15:fullRef>
                </c:ext>
              </c:extLst>
              <c:f>('EFU avansert resultater'!$C$9:$C$14,'EFU avansert resultater'!$C$17)</c:f>
              <c:strCache>
                <c:ptCount val="7"/>
                <c:pt idx="0">
                  <c:v>A1-A3 </c:v>
                </c:pt>
                <c:pt idx="1">
                  <c:v>A4 </c:v>
                </c:pt>
                <c:pt idx="2">
                  <c:v>A5 </c:v>
                </c:pt>
                <c:pt idx="3">
                  <c:v>A5 </c:v>
                </c:pt>
                <c:pt idx="4">
                  <c:v>B1-B3 </c:v>
                </c:pt>
                <c:pt idx="5">
                  <c:v>B4-B5 </c:v>
                </c:pt>
                <c:pt idx="6">
                  <c:v>C1-C4 </c:v>
                </c:pt>
              </c:strCache>
            </c:strRef>
          </c:cat>
          <c:val>
            <c:numRef>
              <c:extLst>
                <c:ext xmlns:c15="http://schemas.microsoft.com/office/drawing/2012/chart" uri="{02D57815-91ED-43cb-92C2-25804820EDAC}">
                  <c15:fullRef>
                    <c15:sqref>'EFU avansert resultater'!$F$9:$F$17</c15:sqref>
                  </c15:fullRef>
                </c:ext>
              </c:extLst>
              <c:f>('EFU avansert resultater'!$F$9:$F$14,'EFU avansert resultater'!$F$17)</c:f>
              <c:numCache>
                <c:formatCode>#,##0_);[Red]\(#,##0\)</c:formatCode>
                <c:ptCount val="7"/>
                <c:pt idx="3">
                  <c:v>0</c:v>
                </c:pt>
              </c:numCache>
            </c:numRef>
          </c:val>
          <c:extLst>
            <c:ext xmlns:c16="http://schemas.microsoft.com/office/drawing/2014/chart" uri="{C3380CC4-5D6E-409C-BE32-E72D297353CC}">
              <c16:uniqueId val="{00000002-8AC8-4EC4-AEA0-1069F6DD5FB1}"/>
            </c:ext>
          </c:extLst>
        </c:ser>
        <c:dLbls>
          <c:dLblPos val="outEnd"/>
          <c:showLegendKey val="0"/>
          <c:showVal val="1"/>
          <c:showCatName val="0"/>
          <c:showSerName val="0"/>
          <c:showPercent val="0"/>
          <c:showBubbleSize val="0"/>
        </c:dLbls>
        <c:gapWidth val="219"/>
        <c:overlap val="-27"/>
        <c:axId val="1772315552"/>
        <c:axId val="1772313632"/>
      </c:barChart>
      <c:catAx>
        <c:axId val="177231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3632"/>
        <c:crosses val="autoZero"/>
        <c:auto val="1"/>
        <c:lblAlgn val="ctr"/>
        <c:lblOffset val="100"/>
        <c:noMultiLvlLbl val="0"/>
      </c:catAx>
      <c:valAx>
        <c:axId val="17723136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72315552"/>
        <c:crosses val="autoZero"/>
        <c:crossBetween val="between"/>
        <c:dispUnits>
          <c:builtInUnit val="thousands"/>
          <c:dispUnitsLbl>
            <c:layout>
              <c:manualLayout>
                <c:xMode val="edge"/>
                <c:yMode val="edge"/>
                <c:x val="5.8153452358814433E-3"/>
                <c:y val="9.446552358002219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www.bergen.kommune.no/hvaskjer/tema/klima-i-planog-byggesaker"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34291</xdr:colOff>
      <xdr:row>2</xdr:row>
      <xdr:rowOff>149357</xdr:rowOff>
    </xdr:to>
    <xdr:sp macro="" textlink="">
      <xdr:nvSpPr>
        <xdr:cNvPr id="1025" name="AutoShape 1">
          <a:extLst>
            <a:ext uri="{FF2B5EF4-FFF2-40B4-BE49-F238E27FC236}">
              <a16:creationId xmlns:a16="http://schemas.microsoft.com/office/drawing/2014/main" id="{B101D688-D42C-0B1A-9826-2B843DA0B222}"/>
            </a:ext>
          </a:extLst>
        </xdr:cNvPr>
        <xdr:cNvSpPr>
          <a:spLocks noChangeAspect="1" noChangeArrowheads="1"/>
        </xdr:cNvSpPr>
      </xdr:nvSpPr>
      <xdr:spPr bwMode="auto">
        <a:xfrm>
          <a:off x="83820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462190</xdr:colOff>
      <xdr:row>0</xdr:row>
      <xdr:rowOff>161925</xdr:rowOff>
    </xdr:from>
    <xdr:to>
      <xdr:col>2</xdr:col>
      <xdr:colOff>2670662</xdr:colOff>
      <xdr:row>9</xdr:row>
      <xdr:rowOff>231661</xdr:rowOff>
    </xdr:to>
    <xdr:pic>
      <xdr:nvPicPr>
        <xdr:cNvPr id="3" name="Bilde 2">
          <a:extLst>
            <a:ext uri="{FF2B5EF4-FFF2-40B4-BE49-F238E27FC236}">
              <a16:creationId xmlns:a16="http://schemas.microsoft.com/office/drawing/2014/main" id="{474F3926-94F4-8DE1-5420-23E6F7AFCBF5}"/>
            </a:ext>
          </a:extLst>
        </xdr:cNvPr>
        <xdr:cNvPicPr>
          <a:picLocks noChangeAspect="1"/>
        </xdr:cNvPicPr>
      </xdr:nvPicPr>
      <xdr:blipFill rotWithShape="1">
        <a:blip xmlns:r="http://schemas.openxmlformats.org/officeDocument/2006/relationships" r:embed="rId1"/>
        <a:srcRect t="16470"/>
        <a:stretch/>
      </xdr:blipFill>
      <xdr:spPr>
        <a:xfrm>
          <a:off x="462190" y="161925"/>
          <a:ext cx="2995872" cy="1304176"/>
        </a:xfrm>
        <a:prstGeom prst="rect">
          <a:avLst/>
        </a:prstGeom>
      </xdr:spPr>
    </xdr:pic>
    <xdr:clientData/>
  </xdr:twoCellAnchor>
  <xdr:twoCellAnchor>
    <xdr:from>
      <xdr:col>3</xdr:col>
      <xdr:colOff>1641764</xdr:colOff>
      <xdr:row>30</xdr:row>
      <xdr:rowOff>110837</xdr:rowOff>
    </xdr:from>
    <xdr:to>
      <xdr:col>3</xdr:col>
      <xdr:colOff>2403764</xdr:colOff>
      <xdr:row>32</xdr:row>
      <xdr:rowOff>103910</xdr:rowOff>
    </xdr:to>
    <xdr:sp macro="" textlink="">
      <xdr:nvSpPr>
        <xdr:cNvPr id="9" name="TextBox 8">
          <a:hlinkClick xmlns:r="http://schemas.openxmlformats.org/officeDocument/2006/relationships" r:id="rId2"/>
          <a:extLst>
            <a:ext uri="{FF2B5EF4-FFF2-40B4-BE49-F238E27FC236}">
              <a16:creationId xmlns:a16="http://schemas.microsoft.com/office/drawing/2014/main" id="{6E925375-14E6-3AD9-E829-EAD68C6BC71E}"/>
            </a:ext>
            <a:ext uri="{C183D7F6-B498-43B3-948B-1728B52AA6E4}">
              <adec:decorative xmlns:adec="http://schemas.microsoft.com/office/drawing/2017/decorative" val="0"/>
            </a:ext>
          </a:extLst>
        </xdr:cNvPr>
        <xdr:cNvSpPr txBox="1"/>
      </xdr:nvSpPr>
      <xdr:spPr>
        <a:xfrm>
          <a:off x="6754091" y="6747164"/>
          <a:ext cx="762000" cy="353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275954</xdr:colOff>
      <xdr:row>15</xdr:row>
      <xdr:rowOff>26126</xdr:rowOff>
    </xdr:from>
    <xdr:to>
      <xdr:col>6</xdr:col>
      <xdr:colOff>762001</xdr:colOff>
      <xdr:row>17</xdr:row>
      <xdr:rowOff>88871</xdr:rowOff>
    </xdr:to>
    <xdr:sp macro="" textlink="">
      <xdr:nvSpPr>
        <xdr:cNvPr id="4" name="Rektangel: avrundede hjørner 3">
          <a:extLst>
            <a:ext uri="{FF2B5EF4-FFF2-40B4-BE49-F238E27FC236}">
              <a16:creationId xmlns:a16="http://schemas.microsoft.com/office/drawing/2014/main" id="{56FFC7C2-CD79-4C09-B2E6-721B2AE41451}"/>
            </a:ext>
          </a:extLst>
        </xdr:cNvPr>
        <xdr:cNvSpPr>
          <a:spLocks noChangeAspect="1"/>
        </xdr:cNvSpPr>
      </xdr:nvSpPr>
      <xdr:spPr>
        <a:xfrm>
          <a:off x="9391379" y="3150326"/>
          <a:ext cx="3153047" cy="767595"/>
        </a:xfrm>
        <a:prstGeom prst="roundRect">
          <a:avLst/>
        </a:prstGeom>
        <a:solidFill>
          <a:srgbClr val="FF9D0D"/>
        </a:solidFill>
        <a:ln>
          <a:solidFill>
            <a:srgbClr val="3880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200" b="0">
              <a:solidFill>
                <a:schemeClr val="bg1"/>
              </a:solidFill>
              <a:latin typeface="Source Sans Pro" panose="020B0503030403020204" pitchFamily="34" charset="0"/>
              <a:ea typeface="Source Sans Pro" panose="020B0503030403020204" pitchFamily="34" charset="0"/>
            </a:rPr>
            <a:t>Velg kun ett nummer dersom tiltaket stekker seg over flere</a:t>
          </a:r>
          <a:r>
            <a:rPr lang="nb-NO" sz="1200" b="0" baseline="0">
              <a:solidFill>
                <a:schemeClr val="bg1"/>
              </a:solidFill>
              <a:latin typeface="Source Sans Pro" panose="020B0503030403020204" pitchFamily="34" charset="0"/>
              <a:ea typeface="Source Sans Pro" panose="020B0503030403020204" pitchFamily="34" charset="0"/>
            </a:rPr>
            <a:t> gårds- og bruksnummer</a:t>
          </a:r>
          <a:endParaRPr lang="nb-NO" sz="1200" b="0">
            <a:solidFill>
              <a:schemeClr val="bg1"/>
            </a:solidFill>
            <a:latin typeface="Source Sans Pro" panose="020B0503030403020204" pitchFamily="34" charset="0"/>
            <a:ea typeface="Source Sans Pro" panose="020B0503030403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68035</xdr:colOff>
      <xdr:row>2</xdr:row>
      <xdr:rowOff>144818</xdr:rowOff>
    </xdr:from>
    <xdr:to>
      <xdr:col>11</xdr:col>
      <xdr:colOff>1311088</xdr:colOff>
      <xdr:row>5</xdr:row>
      <xdr:rowOff>437030</xdr:rowOff>
    </xdr:to>
    <xdr:sp macro="" textlink="">
      <xdr:nvSpPr>
        <xdr:cNvPr id="12" name="Rektangel: avrundede hjørner 1">
          <a:extLst>
            <a:ext uri="{FF2B5EF4-FFF2-40B4-BE49-F238E27FC236}">
              <a16:creationId xmlns:a16="http://schemas.microsoft.com/office/drawing/2014/main" id="{B952E25C-CBB5-43AB-AE77-F7788F84126A}"/>
            </a:ext>
          </a:extLst>
        </xdr:cNvPr>
        <xdr:cNvSpPr/>
      </xdr:nvSpPr>
      <xdr:spPr>
        <a:xfrm>
          <a:off x="830035" y="951642"/>
          <a:ext cx="18578553" cy="1199888"/>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152399</xdr:colOff>
      <xdr:row>2</xdr:row>
      <xdr:rowOff>247649</xdr:rowOff>
    </xdr:from>
    <xdr:to>
      <xdr:col>11</xdr:col>
      <xdr:colOff>1266264</xdr:colOff>
      <xdr:row>5</xdr:row>
      <xdr:rowOff>345281</xdr:rowOff>
    </xdr:to>
    <xdr:sp macro="" textlink="">
      <xdr:nvSpPr>
        <xdr:cNvPr id="13" name="Text Box 19">
          <a:extLst>
            <a:ext uri="{FF2B5EF4-FFF2-40B4-BE49-F238E27FC236}">
              <a16:creationId xmlns:a16="http://schemas.microsoft.com/office/drawing/2014/main" id="{6ED5A985-8B0B-4E3B-BCDA-FE4F5F98ACB7}"/>
            </a:ext>
          </a:extLst>
        </xdr:cNvPr>
        <xdr:cNvSpPr txBox="1">
          <a:spLocks noChangeArrowheads="1"/>
        </xdr:cNvSpPr>
      </xdr:nvSpPr>
      <xdr:spPr bwMode="auto">
        <a:xfrm>
          <a:off x="914399" y="1057274"/>
          <a:ext cx="18437459" cy="1002507"/>
        </a:xfrm>
        <a:prstGeom prst="rect">
          <a:avLst/>
        </a:prstGeom>
        <a:noFill/>
        <a:ln w="9525">
          <a:noFill/>
          <a:miter lim="800000"/>
          <a:headEnd/>
          <a:tailEnd/>
        </a:ln>
      </xdr:spPr>
      <xdr:txBody>
        <a:bodyPr vertOverflow="clip" wrap="square" lIns="27432" tIns="27432" rIns="0" bIns="0" anchor="t" upright="1"/>
        <a:lstStyle/>
        <a:p>
          <a:pPr algn="ctr" rtl="0">
            <a:defRPr sz="1000"/>
          </a:pPr>
          <a:r>
            <a:rPr lang="nb-NO" sz="1400" b="1" i="0" u="none" strike="noStrike" baseline="0">
              <a:solidFill>
                <a:srgbClr val="000000"/>
              </a:solidFill>
              <a:latin typeface="Source Sans Pro" panose="020B0503030403020204" pitchFamily="34" charset="0"/>
              <a:ea typeface="Calibri"/>
              <a:cs typeface="Calibri"/>
            </a:rPr>
            <a:t>Denne fanen er utviklet for byggeprosjekter som tilhører Etat for utbygging (EFU) i Bergen kommune. Bergen kommune stiller høyere krav til rapportering i egne prosjekt, og har derfor behov for en utvidet mal for rapportering</a:t>
          </a:r>
          <a:r>
            <a:rPr lang="nb-NO" sz="1000" b="1" i="0" baseline="0">
              <a:effectLst/>
              <a:latin typeface="+mn-lt"/>
              <a:ea typeface="+mn-ea"/>
              <a:cs typeface="+mn-cs"/>
            </a:rPr>
            <a:t>. </a:t>
          </a:r>
        </a:p>
        <a:p>
          <a:pPr algn="ctr" rtl="0">
            <a:defRPr sz="1000"/>
          </a:pPr>
          <a:r>
            <a:rPr lang="nb-NO" sz="1400" b="0" i="0" u="none" strike="noStrike" baseline="0">
              <a:solidFill>
                <a:srgbClr val="000000"/>
              </a:solidFill>
              <a:latin typeface="Source Sans Pro" panose="020B0503030403020204" pitchFamily="34" charset="0"/>
              <a:ea typeface="Calibri"/>
              <a:cs typeface="Calibri"/>
            </a:rPr>
            <a:t>For å få oversikt over miljøparametre i Etat for utbygging (EFU) sine byggeprosjekt, skal det rapporteres i "ISY Prosjekt".  Følgende grønnmarkert celler skal rapporteres av miljørådgiver (RIM) og legges inn i ISY Prosjekt av EFU prosjektleder.</a:t>
          </a:r>
        </a:p>
        <a:p>
          <a:pPr algn="ctr" rtl="0">
            <a:defRPr sz="1000"/>
          </a:pPr>
          <a:r>
            <a:rPr lang="nb-NO" sz="1400" b="0" i="0" u="none" strike="noStrike" baseline="0">
              <a:solidFill>
                <a:srgbClr val="000000"/>
              </a:solidFill>
              <a:latin typeface="Source Sans Pro" panose="020B0503030403020204" pitchFamily="34" charset="0"/>
              <a:ea typeface="Calibri"/>
              <a:cs typeface="Calibri"/>
            </a:rPr>
            <a:t>EFU prosjektleder laster også opp denne Excel-filen (rapportmal) og Excel-fil for Sirkularitetsindeks, med reviderte versjoner, i EFU Samhandlingsmappe (se lenken nedenfor), ved BP 2, 5/6, 7 og 8. Filene brukes som underlag for porteføljestyring i Power BI.Det er derfor viktig at filene navngis som følgende. Rapportmal navngis med prosjektnr_versjon_rapportmal: "U001_v1_rapportmal". Sirkularitetsindeks navngis tilsvarende: "U001_v1_sirkularitetsindeks".</a:t>
          </a:r>
        </a:p>
        <a:p>
          <a:pPr algn="ctr" rtl="0">
            <a:defRPr sz="1000"/>
          </a:pPr>
          <a:endParaRPr lang="nb-NO" sz="1400" b="1" i="0" u="none" strike="noStrike" baseline="0">
            <a:solidFill>
              <a:srgbClr val="000000"/>
            </a:solidFill>
            <a:latin typeface="Source Sans Pro" panose="020B0503030403020204" pitchFamily="34" charset="0"/>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276453</xdr:colOff>
      <xdr:row>26</xdr:row>
      <xdr:rowOff>114370</xdr:rowOff>
    </xdr:from>
    <xdr:to>
      <xdr:col>3</xdr:col>
      <xdr:colOff>2246586</xdr:colOff>
      <xdr:row>30</xdr:row>
      <xdr:rowOff>76270</xdr:rowOff>
    </xdr:to>
    <xdr:sp macro="" textlink="">
      <xdr:nvSpPr>
        <xdr:cNvPr id="2" name="Rektangel: avrundede hjørner 1">
          <a:extLst>
            <a:ext uri="{FF2B5EF4-FFF2-40B4-BE49-F238E27FC236}">
              <a16:creationId xmlns:a16="http://schemas.microsoft.com/office/drawing/2014/main" id="{B6F4C276-7ADE-2081-C267-4D959A8AC1F2}"/>
            </a:ext>
          </a:extLst>
        </xdr:cNvPr>
        <xdr:cNvSpPr>
          <a:spLocks noChangeAspect="1"/>
        </xdr:cNvSpPr>
      </xdr:nvSpPr>
      <xdr:spPr>
        <a:xfrm>
          <a:off x="4927281" y="5435232"/>
          <a:ext cx="4334960" cy="776452"/>
        </a:xfrm>
        <a:prstGeom prst="roundRect">
          <a:avLst/>
        </a:prstGeom>
        <a:solidFill>
          <a:srgbClr val="FF9D0D"/>
        </a:solidFill>
        <a:ln>
          <a:solidFill>
            <a:srgbClr val="3880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200" b="0">
              <a:solidFill>
                <a:schemeClr val="bg1"/>
              </a:solidFill>
              <a:latin typeface="Source Sans Pro" panose="020B0503030403020204" pitchFamily="34" charset="0"/>
              <a:ea typeface="Source Sans Pro" panose="020B0503030403020204" pitchFamily="34" charset="0"/>
            </a:rPr>
            <a:t>1. Nybygg større enn 1000 m</a:t>
          </a:r>
          <a:r>
            <a:rPr lang="nb-NO" sz="1200" b="0" baseline="30000">
              <a:solidFill>
                <a:schemeClr val="bg1"/>
              </a:solidFill>
              <a:latin typeface="Source Sans Pro" panose="020B0503030403020204" pitchFamily="34" charset="0"/>
              <a:ea typeface="Source Sans Pro" panose="020B0503030403020204" pitchFamily="34" charset="0"/>
            </a:rPr>
            <a:t>2</a:t>
          </a:r>
          <a:r>
            <a:rPr lang="nb-NO" sz="1200" b="0" baseline="0">
              <a:solidFill>
                <a:schemeClr val="bg1"/>
              </a:solidFill>
              <a:latin typeface="Source Sans Pro" panose="020B0503030403020204" pitchFamily="34" charset="0"/>
              <a:ea typeface="Source Sans Pro" panose="020B0503030403020204" pitchFamily="34" charset="0"/>
            </a:rPr>
            <a:t> </a:t>
          </a:r>
          <a:r>
            <a:rPr lang="nb-NO" sz="1200" b="0">
              <a:solidFill>
                <a:schemeClr val="bg1"/>
              </a:solidFill>
              <a:latin typeface="Source Sans Pro" panose="020B0503030403020204" pitchFamily="34" charset="0"/>
              <a:ea typeface="Source Sans Pro" panose="020B0503030403020204" pitchFamily="34" charset="0"/>
            </a:rPr>
            <a:t>BRA</a:t>
          </a:r>
        </a:p>
        <a:p>
          <a:pPr algn="l"/>
          <a:r>
            <a:rPr lang="nb-NO" sz="1200" b="0">
              <a:solidFill>
                <a:schemeClr val="bg1"/>
              </a:solidFill>
              <a:latin typeface="Source Sans Pro" panose="020B0503030403020204" pitchFamily="34" charset="0"/>
              <a:ea typeface="Source Sans Pro" panose="020B0503030403020204" pitchFamily="34" charset="0"/>
            </a:rPr>
            <a:t>2. Sammenligning</a:t>
          </a:r>
          <a:r>
            <a:rPr lang="nb-NO" sz="1200" b="0" baseline="0">
              <a:solidFill>
                <a:schemeClr val="bg1"/>
              </a:solidFill>
              <a:latin typeface="Source Sans Pro" panose="020B0503030403020204" pitchFamily="34" charset="0"/>
              <a:ea typeface="Source Sans Pro" panose="020B0503030403020204" pitchFamily="34" charset="0"/>
            </a:rPr>
            <a:t> av </a:t>
          </a:r>
          <a:r>
            <a:rPr lang="nb-NO" sz="1200" b="0">
              <a:solidFill>
                <a:schemeClr val="bg1"/>
              </a:solidFill>
              <a:latin typeface="Source Sans Pro" panose="020B0503030403020204" pitchFamily="34" charset="0"/>
              <a:ea typeface="Source Sans Pro" panose="020B0503030403020204" pitchFamily="34" charset="0"/>
            </a:rPr>
            <a:t>riving og bevaring av eksisterende bygg</a:t>
          </a:r>
        </a:p>
        <a:p>
          <a:pPr algn="l"/>
          <a:r>
            <a:rPr lang="nb-NO" sz="1200" b="0">
              <a:solidFill>
                <a:schemeClr val="bg1"/>
              </a:solidFill>
              <a:latin typeface="Source Sans Pro" panose="020B0503030403020204" pitchFamily="34" charset="0"/>
              <a:ea typeface="Source Sans Pro" panose="020B0503030403020204" pitchFamily="34" charset="0"/>
            </a:rPr>
            <a:t>3. Vesentlig naturinngrep</a:t>
          </a:r>
        </a:p>
      </xdr:txBody>
    </xdr:sp>
    <xdr:clientData/>
  </xdr:twoCellAnchor>
  <xdr:twoCellAnchor>
    <xdr:from>
      <xdr:col>8</xdr:col>
      <xdr:colOff>152183</xdr:colOff>
      <xdr:row>4</xdr:row>
      <xdr:rowOff>19051</xdr:rowOff>
    </xdr:from>
    <xdr:to>
      <xdr:col>11</xdr:col>
      <xdr:colOff>409993</xdr:colOff>
      <xdr:row>7</xdr:row>
      <xdr:rowOff>168700</xdr:rowOff>
    </xdr:to>
    <xdr:sp macro="" textlink="">
      <xdr:nvSpPr>
        <xdr:cNvPr id="3" name="Rektangel: avrundede hjørner 2">
          <a:extLst>
            <a:ext uri="{FF2B5EF4-FFF2-40B4-BE49-F238E27FC236}">
              <a16:creationId xmlns:a16="http://schemas.microsoft.com/office/drawing/2014/main" id="{B77898C1-E624-4420-A3FB-AF67815E8FC4}"/>
            </a:ext>
          </a:extLst>
        </xdr:cNvPr>
        <xdr:cNvSpPr>
          <a:spLocks noChangeAspect="1"/>
        </xdr:cNvSpPr>
      </xdr:nvSpPr>
      <xdr:spPr>
        <a:xfrm>
          <a:off x="13688266" y="982134"/>
          <a:ext cx="2607310" cy="752899"/>
        </a:xfrm>
        <a:prstGeom prst="roundRect">
          <a:avLst/>
        </a:prstGeom>
        <a:solidFill>
          <a:srgbClr val="FF9D0D"/>
        </a:solidFill>
        <a:ln>
          <a:solidFill>
            <a:srgbClr val="3880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200" b="0">
              <a:solidFill>
                <a:schemeClr val="bg1"/>
              </a:solidFill>
              <a:latin typeface="Source Sans Pro" panose="020B0503030403020204" pitchFamily="34" charset="0"/>
              <a:ea typeface="Source Sans Pro" panose="020B0503030403020204" pitchFamily="34" charset="0"/>
            </a:rPr>
            <a:t>Tekstboksene</a:t>
          </a:r>
          <a:r>
            <a:rPr lang="nb-NO" sz="1200" b="0" baseline="0">
              <a:solidFill>
                <a:schemeClr val="bg1"/>
              </a:solidFill>
              <a:latin typeface="Source Sans Pro" panose="020B0503030403020204" pitchFamily="34" charset="0"/>
              <a:ea typeface="Source Sans Pro" panose="020B0503030403020204" pitchFamily="34" charset="0"/>
            </a:rPr>
            <a:t> har begrenset størrelse. Gi kun en </a:t>
          </a:r>
          <a:r>
            <a:rPr lang="nb-NO" sz="1200" b="1" baseline="0">
              <a:solidFill>
                <a:schemeClr val="bg1"/>
              </a:solidFill>
              <a:latin typeface="Source Sans Pro" panose="020B0503030403020204" pitchFamily="34" charset="0"/>
              <a:ea typeface="Source Sans Pro" panose="020B0503030403020204" pitchFamily="34" charset="0"/>
            </a:rPr>
            <a:t>kort</a:t>
          </a:r>
          <a:r>
            <a:rPr lang="nb-NO" sz="1200" b="0" baseline="0">
              <a:solidFill>
                <a:schemeClr val="bg1"/>
              </a:solidFill>
              <a:latin typeface="Source Sans Pro" panose="020B0503030403020204" pitchFamily="34" charset="0"/>
              <a:ea typeface="Source Sans Pro" panose="020B0503030403020204" pitchFamily="34" charset="0"/>
            </a:rPr>
            <a:t> beskrivelse.</a:t>
          </a:r>
          <a:endParaRPr lang="nb-NO" sz="1200" b="0">
            <a:solidFill>
              <a:schemeClr val="bg1"/>
            </a:solidFill>
            <a:latin typeface="Source Sans Pro" panose="020B0503030403020204" pitchFamily="34" charset="0"/>
            <a:ea typeface="Source Sans Pro" panose="020B0503030403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33856</xdr:colOff>
      <xdr:row>2</xdr:row>
      <xdr:rowOff>152401</xdr:rowOff>
    </xdr:from>
    <xdr:to>
      <xdr:col>14</xdr:col>
      <xdr:colOff>732156</xdr:colOff>
      <xdr:row>3</xdr:row>
      <xdr:rowOff>620249</xdr:rowOff>
    </xdr:to>
    <xdr:sp macro="" textlink="">
      <xdr:nvSpPr>
        <xdr:cNvPr id="2" name="Rektangel: avrundede hjørner 1">
          <a:extLst>
            <a:ext uri="{FF2B5EF4-FFF2-40B4-BE49-F238E27FC236}">
              <a16:creationId xmlns:a16="http://schemas.microsoft.com/office/drawing/2014/main" id="{F085F4C8-6D43-B8D2-71C1-008FA37823AE}"/>
            </a:ext>
          </a:extLst>
        </xdr:cNvPr>
        <xdr:cNvSpPr/>
      </xdr:nvSpPr>
      <xdr:spPr>
        <a:xfrm>
          <a:off x="825164" y="709247"/>
          <a:ext cx="10985300" cy="731617"/>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400" b="1">
            <a:solidFill>
              <a:schemeClr val="bg1"/>
            </a:solidFill>
            <a:latin typeface="Source Sans Pro" panose="020B0503030403020204" pitchFamily="34" charset="0"/>
            <a:ea typeface="Source Sans Pro" panose="020B0503030403020204" pitchFamily="34" charset="0"/>
          </a:endParaRPr>
        </a:p>
      </xdr:txBody>
    </xdr:sp>
    <xdr:clientData/>
  </xdr:twoCellAnchor>
  <xdr:twoCellAnchor>
    <xdr:from>
      <xdr:col>1</xdr:col>
      <xdr:colOff>150017</xdr:colOff>
      <xdr:row>2</xdr:row>
      <xdr:rowOff>250032</xdr:rowOff>
    </xdr:from>
    <xdr:to>
      <xdr:col>14</xdr:col>
      <xdr:colOff>657225</xdr:colOff>
      <xdr:row>3</xdr:row>
      <xdr:rowOff>511969</xdr:rowOff>
    </xdr:to>
    <xdr:sp macro="" textlink="">
      <xdr:nvSpPr>
        <xdr:cNvPr id="3073" name="Text Box 1">
          <a:extLst>
            <a:ext uri="{FF2B5EF4-FFF2-40B4-BE49-F238E27FC236}">
              <a16:creationId xmlns:a16="http://schemas.microsoft.com/office/drawing/2014/main" id="{EE3E9DD4-CF3B-4A05-BD1F-7048DB3500DD}"/>
            </a:ext>
          </a:extLst>
        </xdr:cNvPr>
        <xdr:cNvSpPr txBox="1">
          <a:spLocks noChangeArrowheads="1"/>
        </xdr:cNvSpPr>
      </xdr:nvSpPr>
      <xdr:spPr bwMode="auto">
        <a:xfrm>
          <a:off x="912017" y="812007"/>
          <a:ext cx="10413208" cy="519112"/>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ctr" rtl="0">
            <a:defRPr sz="1000"/>
          </a:pPr>
          <a:r>
            <a:rPr lang="nb-NO" sz="1400" b="1" i="0" u="none" strike="noStrike" baseline="0">
              <a:solidFill>
                <a:srgbClr val="000000"/>
              </a:solidFill>
              <a:latin typeface="Source Sans Pro" panose="020B0503030403020204" pitchFamily="34" charset="0"/>
              <a:ea typeface="Calibri"/>
              <a:cs typeface="Calibri"/>
            </a:rPr>
            <a:t>I denne fanen skal det redegjøres for utslippsreduserende tiltak for prosjektet som er sikret i planen og skal gjennomføres. </a:t>
          </a:r>
        </a:p>
        <a:p>
          <a:pPr algn="ctr" rtl="0">
            <a:defRPr sz="1000"/>
          </a:pPr>
          <a:r>
            <a:rPr lang="nb-NO" sz="1400" b="1" i="0" u="none" strike="noStrike" baseline="0">
              <a:solidFill>
                <a:srgbClr val="000000"/>
              </a:solidFill>
              <a:latin typeface="Source Sans Pro" panose="020B0503030403020204" pitchFamily="34" charset="0"/>
              <a:ea typeface="Calibri"/>
              <a:cs typeface="Calibri"/>
            </a:rPr>
            <a:t>Denne siden er obligatorisk å fylle ut. Dersom det ikke planlegges tiltak bør det skrives "ingen tiltak" eller lignende.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20136</xdr:colOff>
      <xdr:row>2</xdr:row>
      <xdr:rowOff>129540</xdr:rowOff>
    </xdr:from>
    <xdr:to>
      <xdr:col>7</xdr:col>
      <xdr:colOff>1584959</xdr:colOff>
      <xdr:row>6</xdr:row>
      <xdr:rowOff>33131</xdr:rowOff>
    </xdr:to>
    <xdr:sp macro="" textlink="">
      <xdr:nvSpPr>
        <xdr:cNvPr id="2" name="Rektangel: avrundede hjørner 1">
          <a:extLst>
            <a:ext uri="{FF2B5EF4-FFF2-40B4-BE49-F238E27FC236}">
              <a16:creationId xmlns:a16="http://schemas.microsoft.com/office/drawing/2014/main" id="{FF9085F5-2677-47C4-BB3C-26C0C27A6B53}"/>
            </a:ext>
          </a:extLst>
        </xdr:cNvPr>
        <xdr:cNvSpPr/>
      </xdr:nvSpPr>
      <xdr:spPr>
        <a:xfrm>
          <a:off x="798701" y="684475"/>
          <a:ext cx="13922475" cy="889221"/>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127633</xdr:colOff>
      <xdr:row>2</xdr:row>
      <xdr:rowOff>215266</xdr:rowOff>
    </xdr:from>
    <xdr:to>
      <xdr:col>7</xdr:col>
      <xdr:colOff>1504950</xdr:colOff>
      <xdr:row>5</xdr:row>
      <xdr:rowOff>219845</xdr:rowOff>
    </xdr:to>
    <xdr:sp macro="" textlink="">
      <xdr:nvSpPr>
        <xdr:cNvPr id="4121" name="Text Box 25">
          <a:extLst>
            <a:ext uri="{FF2B5EF4-FFF2-40B4-BE49-F238E27FC236}">
              <a16:creationId xmlns:a16="http://schemas.microsoft.com/office/drawing/2014/main" id="{BDFFA84F-6ADE-3242-21BE-4D3E8C767FA5}"/>
            </a:ext>
          </a:extLst>
        </xdr:cNvPr>
        <xdr:cNvSpPr txBox="1">
          <a:spLocks noChangeArrowheads="1"/>
        </xdr:cNvSpPr>
      </xdr:nvSpPr>
      <xdr:spPr bwMode="auto">
        <a:xfrm>
          <a:off x="906198" y="770201"/>
          <a:ext cx="13734969" cy="725166"/>
        </a:xfrm>
        <a:prstGeom prst="rect">
          <a:avLst/>
        </a:prstGeom>
        <a:noFill/>
        <a:ln w="9525">
          <a:noFill/>
          <a:miter lim="800000"/>
          <a:headEnd/>
          <a:tailEnd/>
        </a:ln>
      </xdr:spPr>
      <xdr:txBody>
        <a:bodyPr vertOverflow="clip" wrap="square" lIns="27432" tIns="27432" rIns="0" bIns="0" anchor="t" upright="1"/>
        <a:lstStyle/>
        <a:p>
          <a:pPr algn="ctr" rtl="0">
            <a:defRPr sz="1000"/>
          </a:pPr>
          <a:r>
            <a:rPr lang="nb-NO" sz="1400" b="1" i="0" u="none" strike="noStrike" baseline="0">
              <a:solidFill>
                <a:srgbClr val="000000"/>
              </a:solidFill>
              <a:latin typeface="Source Sans Pro" panose="020B0503030403020204" pitchFamily="34" charset="0"/>
              <a:ea typeface="Calibri"/>
              <a:cs typeface="Calibri"/>
            </a:rPr>
            <a:t>I denne fanen skal det beregnes utslipp for nybygg. Utfyllende kommentarer til forutsetninger for beregningen kan legges til i </a:t>
          </a:r>
          <a:r>
            <a:rPr lang="nb-NO" sz="1400" b="1" i="0" u="none" strike="noStrike" baseline="0">
              <a:solidFill>
                <a:schemeClr val="tx1"/>
              </a:solidFill>
              <a:latin typeface="Source Sans Pro" panose="020B0503030403020204" pitchFamily="34" charset="0"/>
              <a:ea typeface="Calibri"/>
              <a:cs typeface="Calibri"/>
            </a:rPr>
            <a:t>tekstboksene. </a:t>
          </a:r>
        </a:p>
        <a:p>
          <a:pPr algn="ctr" rtl="0">
            <a:defRPr sz="1000"/>
          </a:pPr>
          <a:r>
            <a:rPr lang="nb-NO" sz="1400" b="1" i="0" u="none" strike="noStrike" baseline="0">
              <a:solidFill>
                <a:schemeClr val="tx1"/>
              </a:solidFill>
              <a:latin typeface="Source Sans Pro" panose="020B0503030403020204" pitchFamily="34" charset="0"/>
              <a:ea typeface="Calibri"/>
              <a:cs typeface="Calibri"/>
            </a:rPr>
            <a:t>Denne fanen skal også benyttes dersom det skal sammenlignes utslipp mellom nybygg (+ riving) og bevaring av eksisterende bygg (+ evt. tilbygg). Denne fanen skal da inneholde beregning for nybygg + riving av eksisterende bygg.  Fanen "Bevaring" skal inneholde utslipp fra ombruk av eksistrende bygg.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68035</xdr:colOff>
      <xdr:row>2</xdr:row>
      <xdr:rowOff>144818</xdr:rowOff>
    </xdr:from>
    <xdr:to>
      <xdr:col>8</xdr:col>
      <xdr:colOff>28574</xdr:colOff>
      <xdr:row>5</xdr:row>
      <xdr:rowOff>255173</xdr:rowOff>
    </xdr:to>
    <xdr:sp macro="" textlink="">
      <xdr:nvSpPr>
        <xdr:cNvPr id="5130" name="Rektangel: avrundede hjørner 1">
          <a:extLst>
            <a:ext uri="{FF2B5EF4-FFF2-40B4-BE49-F238E27FC236}">
              <a16:creationId xmlns:a16="http://schemas.microsoft.com/office/drawing/2014/main" id="{AA9C8A67-64D9-4539-90BD-8C26E578458E}"/>
            </a:ext>
          </a:extLst>
        </xdr:cNvPr>
        <xdr:cNvSpPr/>
      </xdr:nvSpPr>
      <xdr:spPr>
        <a:xfrm>
          <a:off x="830035" y="2030768"/>
          <a:ext cx="13562239" cy="758055"/>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152400</xdr:colOff>
      <xdr:row>2</xdr:row>
      <xdr:rowOff>247649</xdr:rowOff>
    </xdr:from>
    <xdr:to>
      <xdr:col>7</xdr:col>
      <xdr:colOff>1533525</xdr:colOff>
      <xdr:row>5</xdr:row>
      <xdr:rowOff>200024</xdr:rowOff>
    </xdr:to>
    <xdr:sp macro="" textlink="">
      <xdr:nvSpPr>
        <xdr:cNvPr id="5129" name="Text Box 19">
          <a:extLst>
            <a:ext uri="{FF2B5EF4-FFF2-40B4-BE49-F238E27FC236}">
              <a16:creationId xmlns:a16="http://schemas.microsoft.com/office/drawing/2014/main" id="{31536EA3-A2D2-00E3-887A-89C46081DB9A}"/>
            </a:ext>
          </a:extLst>
        </xdr:cNvPr>
        <xdr:cNvSpPr txBox="1">
          <a:spLocks noChangeArrowheads="1"/>
        </xdr:cNvSpPr>
      </xdr:nvSpPr>
      <xdr:spPr bwMode="auto">
        <a:xfrm>
          <a:off x="914400" y="2133599"/>
          <a:ext cx="13401675" cy="600075"/>
        </a:xfrm>
        <a:prstGeom prst="rect">
          <a:avLst/>
        </a:prstGeom>
        <a:noFill/>
        <a:ln w="9525">
          <a:noFill/>
          <a:miter lim="800000"/>
          <a:headEnd/>
          <a:tailEnd/>
        </a:ln>
      </xdr:spPr>
      <xdr:txBody>
        <a:bodyPr vertOverflow="clip" wrap="square" lIns="27432" tIns="27432" rIns="0" bIns="0" anchor="t" upright="1"/>
        <a:lstStyle/>
        <a:p>
          <a:pPr algn="ctr" rtl="0">
            <a:defRPr sz="1000"/>
          </a:pPr>
          <a:r>
            <a:rPr lang="nb-NO" sz="1400" b="1" i="0" u="none" strike="noStrike" baseline="0">
              <a:solidFill>
                <a:srgbClr val="000000"/>
              </a:solidFill>
              <a:latin typeface="Source Sans Pro" panose="020B0503030403020204" pitchFamily="34" charset="0"/>
              <a:ea typeface="Calibri"/>
              <a:cs typeface="Calibri"/>
            </a:rPr>
            <a:t>I denne fanen skal det beregnes utslipp for ombruk av eksisterende bebyggelse. Beregningene skal ta høyde for oppgradering av bebyggelsen og eventuelt endret bruk. Eventuelle tilbygg skal også inkluderes i denne fanen. Utfyllende kommentarer til forutsetninger for beregningen kan legges til i tekstboksene.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23532</xdr:colOff>
      <xdr:row>2</xdr:row>
      <xdr:rowOff>164110</xdr:rowOff>
    </xdr:from>
    <xdr:to>
      <xdr:col>7</xdr:col>
      <xdr:colOff>1847850</xdr:colOff>
      <xdr:row>4</xdr:row>
      <xdr:rowOff>161925</xdr:rowOff>
    </xdr:to>
    <xdr:sp macro="" textlink="">
      <xdr:nvSpPr>
        <xdr:cNvPr id="2" name="Rektangel: avrundede hjørner 1">
          <a:extLst>
            <a:ext uri="{FF2B5EF4-FFF2-40B4-BE49-F238E27FC236}">
              <a16:creationId xmlns:a16="http://schemas.microsoft.com/office/drawing/2014/main" id="{77A1DFF1-D8F4-4FD5-BB61-CBE9F5384239}"/>
            </a:ext>
          </a:extLst>
        </xdr:cNvPr>
        <xdr:cNvSpPr/>
      </xdr:nvSpPr>
      <xdr:spPr>
        <a:xfrm>
          <a:off x="785532" y="726085"/>
          <a:ext cx="12892368" cy="731240"/>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98094</xdr:colOff>
      <xdr:row>3</xdr:row>
      <xdr:rowOff>2596</xdr:rowOff>
    </xdr:from>
    <xdr:to>
      <xdr:col>7</xdr:col>
      <xdr:colOff>1752599</xdr:colOff>
      <xdr:row>4</xdr:row>
      <xdr:rowOff>74220</xdr:rowOff>
    </xdr:to>
    <xdr:sp macro="" textlink="">
      <xdr:nvSpPr>
        <xdr:cNvPr id="6145" name="Text Box 1">
          <a:extLst>
            <a:ext uri="{FF2B5EF4-FFF2-40B4-BE49-F238E27FC236}">
              <a16:creationId xmlns:a16="http://schemas.microsoft.com/office/drawing/2014/main" id="{29270A38-0CAC-D996-1750-6E43C1B40E32}"/>
            </a:ext>
          </a:extLst>
        </xdr:cNvPr>
        <xdr:cNvSpPr txBox="1">
          <a:spLocks noChangeArrowheads="1"/>
        </xdr:cNvSpPr>
      </xdr:nvSpPr>
      <xdr:spPr bwMode="auto">
        <a:xfrm>
          <a:off x="860094" y="821746"/>
          <a:ext cx="12722555" cy="547874"/>
        </a:xfrm>
        <a:prstGeom prst="rect">
          <a:avLst/>
        </a:prstGeom>
        <a:noFill/>
        <a:ln w="9525">
          <a:noFill/>
          <a:miter lim="800000"/>
          <a:headEnd/>
          <a:tailEnd/>
        </a:ln>
      </xdr:spPr>
      <xdr:txBody>
        <a:bodyPr vertOverflow="clip" wrap="square" lIns="27432" tIns="22860" rIns="0" bIns="0" anchor="t" upright="1"/>
        <a:lstStyle/>
        <a:p>
          <a:pPr algn="ctr" rtl="0">
            <a:defRPr sz="1000"/>
          </a:pPr>
          <a:r>
            <a:rPr lang="nb-NO" sz="1400" b="1" i="0" u="none" strike="noStrike" baseline="0">
              <a:solidFill>
                <a:srgbClr val="000000"/>
              </a:solidFill>
              <a:latin typeface="Source Sans Pro" panose="020B0503030403020204" pitchFamily="34" charset="0"/>
              <a:ea typeface="Calibri"/>
              <a:cs typeface="Calibri"/>
            </a:rPr>
            <a:t>I denne fanen skal det beregnes utslipp for arealbruksendringer. Ved vesentlige naturinngrep skal det vises til minst to mulige alternativer for plasseringer av planlagt bebyggelse og hvordan disse kan være med på å redusere klimagassutslippene tilknyttet natur- og terrenginngrep.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742950</xdr:colOff>
      <xdr:row>27</xdr:row>
      <xdr:rowOff>103822</xdr:rowOff>
    </xdr:from>
    <xdr:to>
      <xdr:col>7</xdr:col>
      <xdr:colOff>9524</xdr:colOff>
      <xdr:row>62</xdr:row>
      <xdr:rowOff>19050</xdr:rowOff>
    </xdr:to>
    <xdr:graphicFrame macro="">
      <xdr:nvGraphicFramePr>
        <xdr:cNvPr id="7" name="Chart 6">
          <a:extLst>
            <a:ext uri="{FF2B5EF4-FFF2-40B4-BE49-F238E27FC236}">
              <a16:creationId xmlns:a16="http://schemas.microsoft.com/office/drawing/2014/main" id="{E7FAF046-3C25-BA9B-81EA-5F79CDCC33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95</xdr:row>
      <xdr:rowOff>38324</xdr:rowOff>
    </xdr:from>
    <xdr:to>
      <xdr:col>3</xdr:col>
      <xdr:colOff>2752725</xdr:colOff>
      <xdr:row>119</xdr:row>
      <xdr:rowOff>132791</xdr:rowOff>
    </xdr:to>
    <xdr:graphicFrame macro="">
      <xdr:nvGraphicFramePr>
        <xdr:cNvPr id="8" name="Chart 7">
          <a:extLst>
            <a:ext uri="{FF2B5EF4-FFF2-40B4-BE49-F238E27FC236}">
              <a16:creationId xmlns:a16="http://schemas.microsoft.com/office/drawing/2014/main" id="{534C0732-357C-8344-27A9-82D6CF669A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228600</xdr:colOff>
      <xdr:row>95</xdr:row>
      <xdr:rowOff>32657</xdr:rowOff>
    </xdr:from>
    <xdr:to>
      <xdr:col>7</xdr:col>
      <xdr:colOff>9525</xdr:colOff>
      <xdr:row>119</xdr:row>
      <xdr:rowOff>127124</xdr:rowOff>
    </xdr:to>
    <xdr:graphicFrame macro="">
      <xdr:nvGraphicFramePr>
        <xdr:cNvPr id="3" name="Chart 2">
          <a:extLst>
            <a:ext uri="{FF2B5EF4-FFF2-40B4-BE49-F238E27FC236}">
              <a16:creationId xmlns:a16="http://schemas.microsoft.com/office/drawing/2014/main" id="{7A76C227-AAC3-4C88-A036-50AD30A1F1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752475</xdr:colOff>
      <xdr:row>63</xdr:row>
      <xdr:rowOff>136070</xdr:rowOff>
    </xdr:from>
    <xdr:to>
      <xdr:col>7</xdr:col>
      <xdr:colOff>19050</xdr:colOff>
      <xdr:row>93</xdr:row>
      <xdr:rowOff>21771</xdr:rowOff>
    </xdr:to>
    <xdr:graphicFrame macro="">
      <xdr:nvGraphicFramePr>
        <xdr:cNvPr id="10" name="Chart 9">
          <a:extLst>
            <a:ext uri="{FF2B5EF4-FFF2-40B4-BE49-F238E27FC236}">
              <a16:creationId xmlns:a16="http://schemas.microsoft.com/office/drawing/2014/main" id="{A9A1DF6B-A32F-4B63-9B9D-2F54405F3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8930</xdr:colOff>
      <xdr:row>1</xdr:row>
      <xdr:rowOff>152323</xdr:rowOff>
    </xdr:from>
    <xdr:to>
      <xdr:col>7</xdr:col>
      <xdr:colOff>1564228</xdr:colOff>
      <xdr:row>2</xdr:row>
      <xdr:rowOff>12396</xdr:rowOff>
    </xdr:to>
    <xdr:sp macro="" textlink="">
      <xdr:nvSpPr>
        <xdr:cNvPr id="6" name="Rektangel: avrundede hjørner 5">
          <a:extLst>
            <a:ext uri="{FF2B5EF4-FFF2-40B4-BE49-F238E27FC236}">
              <a16:creationId xmlns:a16="http://schemas.microsoft.com/office/drawing/2014/main" id="{F632E83C-CF3E-4985-A6F6-549509589322}"/>
            </a:ext>
          </a:extLst>
        </xdr:cNvPr>
        <xdr:cNvSpPr/>
      </xdr:nvSpPr>
      <xdr:spPr>
        <a:xfrm>
          <a:off x="770930" y="552373"/>
          <a:ext cx="13547273" cy="898298"/>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116427</xdr:colOff>
      <xdr:row>1</xdr:row>
      <xdr:rowOff>257733</xdr:rowOff>
    </xdr:from>
    <xdr:to>
      <xdr:col>7</xdr:col>
      <xdr:colOff>1493744</xdr:colOff>
      <xdr:row>1</xdr:row>
      <xdr:rowOff>1297288</xdr:rowOff>
    </xdr:to>
    <xdr:sp macro="" textlink="">
      <xdr:nvSpPr>
        <xdr:cNvPr id="7" name="Text Box 25">
          <a:extLst>
            <a:ext uri="{FF2B5EF4-FFF2-40B4-BE49-F238E27FC236}">
              <a16:creationId xmlns:a16="http://schemas.microsoft.com/office/drawing/2014/main" id="{CC90B5DF-E81F-40C6-AD7C-47F92D488562}"/>
            </a:ext>
          </a:extLst>
        </xdr:cNvPr>
        <xdr:cNvSpPr txBox="1">
          <a:spLocks noChangeArrowheads="1"/>
        </xdr:cNvSpPr>
      </xdr:nvSpPr>
      <xdr:spPr bwMode="auto">
        <a:xfrm>
          <a:off x="878427" y="661145"/>
          <a:ext cx="13367611" cy="1039555"/>
        </a:xfrm>
        <a:prstGeom prst="rect">
          <a:avLst/>
        </a:prstGeom>
        <a:noFill/>
        <a:ln w="9525">
          <a:noFill/>
          <a:miter lim="800000"/>
          <a:headEnd/>
          <a:tailEnd/>
        </a:ln>
      </xdr:spPr>
      <xdr:txBody>
        <a:bodyPr vertOverflow="clip" wrap="square" lIns="27432" tIns="27432" rIns="0" bIns="0" anchor="t" upright="1"/>
        <a:lstStyle/>
        <a:p>
          <a:pPr algn="ctr" rtl="0">
            <a:defRPr sz="1000"/>
          </a:pPr>
          <a:r>
            <a:rPr lang="nb-NO" sz="1400" b="1" i="0" u="none" strike="noStrike" baseline="0">
              <a:solidFill>
                <a:schemeClr val="tx1"/>
              </a:solidFill>
              <a:latin typeface="Source Sans Pro" panose="020B0503030403020204" pitchFamily="34" charset="0"/>
              <a:ea typeface="Calibri"/>
              <a:cs typeface="Calibri"/>
            </a:rPr>
            <a:t>Denne fanen er utviklet for byggeprosjekter som tilhører Etat for utbygging (EFU) i Bergen kommune. Bergen kommune stiller høyere krav til rapportering i egne prosjekt, og har derfor behov for en utvidet mal for rapportering. Denne arkfanen inneholder rapporteringsrammer tilpasset en "avansert" klimagassberegning og skal supplere standardfanene som skal benyttes i alle prosjekt hvor det er krav til klimagassberegning med omfang "basis med lokalisering". Fanen er delt inn i en tabell for nybygg (+riving) og en tabell for bevaring av eksisterende bygg (+evt. tilbygg).</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742950</xdr:colOff>
      <xdr:row>28</xdr:row>
      <xdr:rowOff>103822</xdr:rowOff>
    </xdr:from>
    <xdr:to>
      <xdr:col>7</xdr:col>
      <xdr:colOff>9524</xdr:colOff>
      <xdr:row>63</xdr:row>
      <xdr:rowOff>19050</xdr:rowOff>
    </xdr:to>
    <xdr:graphicFrame macro="">
      <xdr:nvGraphicFramePr>
        <xdr:cNvPr id="2" name="Chart 6">
          <a:extLst>
            <a:ext uri="{FF2B5EF4-FFF2-40B4-BE49-F238E27FC236}">
              <a16:creationId xmlns:a16="http://schemas.microsoft.com/office/drawing/2014/main" id="{F3825A51-33C8-4EEC-9CF6-88C4AE5CA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96</xdr:row>
      <xdr:rowOff>38324</xdr:rowOff>
    </xdr:from>
    <xdr:to>
      <xdr:col>3</xdr:col>
      <xdr:colOff>2752725</xdr:colOff>
      <xdr:row>120</xdr:row>
      <xdr:rowOff>132791</xdr:rowOff>
    </xdr:to>
    <xdr:graphicFrame macro="">
      <xdr:nvGraphicFramePr>
        <xdr:cNvPr id="3" name="Chart 7">
          <a:extLst>
            <a:ext uri="{FF2B5EF4-FFF2-40B4-BE49-F238E27FC236}">
              <a16:creationId xmlns:a16="http://schemas.microsoft.com/office/drawing/2014/main" id="{5ADFF355-8628-4B3F-9798-E055E06AC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228600</xdr:colOff>
      <xdr:row>96</xdr:row>
      <xdr:rowOff>32657</xdr:rowOff>
    </xdr:from>
    <xdr:to>
      <xdr:col>7</xdr:col>
      <xdr:colOff>9525</xdr:colOff>
      <xdr:row>120</xdr:row>
      <xdr:rowOff>127124</xdr:rowOff>
    </xdr:to>
    <xdr:graphicFrame macro="">
      <xdr:nvGraphicFramePr>
        <xdr:cNvPr id="4" name="Chart 2">
          <a:extLst>
            <a:ext uri="{FF2B5EF4-FFF2-40B4-BE49-F238E27FC236}">
              <a16:creationId xmlns:a16="http://schemas.microsoft.com/office/drawing/2014/main" id="{FF9A1B31-CFBB-445F-BD0D-2ACD98855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752475</xdr:colOff>
      <xdr:row>64</xdr:row>
      <xdr:rowOff>136070</xdr:rowOff>
    </xdr:from>
    <xdr:to>
      <xdr:col>7</xdr:col>
      <xdr:colOff>19050</xdr:colOff>
      <xdr:row>94</xdr:row>
      <xdr:rowOff>21771</xdr:rowOff>
    </xdr:to>
    <xdr:graphicFrame macro="">
      <xdr:nvGraphicFramePr>
        <xdr:cNvPr id="5" name="Chart 9">
          <a:extLst>
            <a:ext uri="{FF2B5EF4-FFF2-40B4-BE49-F238E27FC236}">
              <a16:creationId xmlns:a16="http://schemas.microsoft.com/office/drawing/2014/main" id="{84A428A6-F7EA-4B18-8EF4-415B19C55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8930</xdr:colOff>
      <xdr:row>1</xdr:row>
      <xdr:rowOff>152323</xdr:rowOff>
    </xdr:from>
    <xdr:to>
      <xdr:col>7</xdr:col>
      <xdr:colOff>1564228</xdr:colOff>
      <xdr:row>2</xdr:row>
      <xdr:rowOff>12396</xdr:rowOff>
    </xdr:to>
    <xdr:sp macro="" textlink="">
      <xdr:nvSpPr>
        <xdr:cNvPr id="6" name="Rektangel: avrundede hjørner 5">
          <a:extLst>
            <a:ext uri="{FF2B5EF4-FFF2-40B4-BE49-F238E27FC236}">
              <a16:creationId xmlns:a16="http://schemas.microsoft.com/office/drawing/2014/main" id="{9A0E5561-4868-48BF-974E-827290C09EC8}"/>
            </a:ext>
          </a:extLst>
        </xdr:cNvPr>
        <xdr:cNvSpPr/>
      </xdr:nvSpPr>
      <xdr:spPr>
        <a:xfrm>
          <a:off x="770930" y="552373"/>
          <a:ext cx="17528723" cy="898298"/>
        </a:xfrm>
        <a:prstGeom prst="roundRect">
          <a:avLst/>
        </a:prstGeom>
        <a:noFill/>
        <a:ln w="28575">
          <a:solidFill>
            <a:srgbClr val="FFAA0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116427</xdr:colOff>
      <xdr:row>1</xdr:row>
      <xdr:rowOff>190497</xdr:rowOff>
    </xdr:from>
    <xdr:to>
      <xdr:col>7</xdr:col>
      <xdr:colOff>1493744</xdr:colOff>
      <xdr:row>1</xdr:row>
      <xdr:rowOff>1230052</xdr:rowOff>
    </xdr:to>
    <xdr:sp macro="" textlink="">
      <xdr:nvSpPr>
        <xdr:cNvPr id="7" name="Text Box 25">
          <a:extLst>
            <a:ext uri="{FF2B5EF4-FFF2-40B4-BE49-F238E27FC236}">
              <a16:creationId xmlns:a16="http://schemas.microsoft.com/office/drawing/2014/main" id="{B5EFA4F2-0734-4A4E-9BB4-69334E4032AA}"/>
            </a:ext>
          </a:extLst>
        </xdr:cNvPr>
        <xdr:cNvSpPr txBox="1">
          <a:spLocks noChangeArrowheads="1"/>
        </xdr:cNvSpPr>
      </xdr:nvSpPr>
      <xdr:spPr bwMode="auto">
        <a:xfrm>
          <a:off x="878427" y="590547"/>
          <a:ext cx="17417417" cy="849055"/>
        </a:xfrm>
        <a:prstGeom prst="rect">
          <a:avLst/>
        </a:prstGeom>
        <a:noFill/>
        <a:ln w="9525">
          <a:noFill/>
          <a:miter lim="800000"/>
          <a:headEnd/>
          <a:tailEnd/>
        </a:ln>
      </xdr:spPr>
      <xdr:txBody>
        <a:bodyPr vertOverflow="clip" wrap="square" lIns="27432" tIns="27432" rIns="0" bIns="0" anchor="t" upright="1"/>
        <a:lstStyle/>
        <a:p>
          <a:pPr algn="ctr" rtl="0">
            <a:defRPr sz="1000"/>
          </a:pPr>
          <a:r>
            <a:rPr lang="nb-NO" sz="1400" b="1" i="0" u="none" strike="noStrike" baseline="0">
              <a:solidFill>
                <a:schemeClr val="tx1"/>
              </a:solidFill>
              <a:latin typeface="Source Sans Pro" panose="020B0503030403020204" pitchFamily="34" charset="0"/>
              <a:ea typeface="Calibri"/>
              <a:cs typeface="Calibri"/>
            </a:rPr>
            <a:t>Denne fanen er utviklet for byggeprosjekter som tilhører Etat for utbygging (EFU) i Bergen kommune. Bergen kommune stiller høyere krav til rapportering i egne prosjekt, og har derfor behov for en utvidet mal for rapportering. Denne arkfanen inneholder resultater tilpasset en "avansert" klimagassberegning og skal supplere standardfanene som skal benyttes i alle prosjekt hvor det er krav til klimagassberegning med omfang "basis med lokalisering".</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C033-6574-4095-8EF2-F913E8101C6E}">
  <sheetPr codeName="Sheet1">
    <tabColor theme="2" tint="-9.9978637043366805E-2"/>
    <pageSetUpPr fitToPage="1"/>
  </sheetPr>
  <dimension ref="A1:P38"/>
  <sheetViews>
    <sheetView showGridLines="0" tabSelected="1" zoomScale="80" zoomScaleNormal="80" workbookViewId="0">
      <selection activeCell="D14" sqref="D14"/>
    </sheetView>
  </sheetViews>
  <sheetFormatPr baseColWidth="10" defaultColWidth="11.453125" defaultRowHeight="14.5"/>
  <cols>
    <col min="1" max="1" width="11.453125" style="41"/>
    <col min="2" max="2" width="0" style="11" hidden="1" customWidth="1"/>
    <col min="3" max="3" width="64.453125" style="11" customWidth="1"/>
    <col min="4" max="4" width="57.1796875" style="11" customWidth="1"/>
    <col min="5" max="5" width="27.453125" style="11" bestFit="1" customWidth="1"/>
    <col min="6" max="7" width="11.453125" style="11"/>
    <col min="8" max="8" width="4.26953125" style="11" customWidth="1"/>
    <col min="9" max="16384" width="11.453125" style="11"/>
  </cols>
  <sheetData>
    <row r="1" spans="3:16">
      <c r="E1" s="44"/>
      <c r="F1" s="44"/>
      <c r="G1" s="44"/>
      <c r="H1" s="44"/>
      <c r="I1" s="44"/>
      <c r="J1" s="44"/>
      <c r="K1" s="44"/>
      <c r="L1" s="44"/>
      <c r="M1" s="44"/>
      <c r="N1" s="44"/>
      <c r="O1" s="44"/>
      <c r="P1" s="44"/>
    </row>
    <row r="2" spans="3:16">
      <c r="E2" s="44"/>
      <c r="F2" s="44"/>
      <c r="G2" s="44"/>
      <c r="H2" s="206"/>
      <c r="I2" s="44"/>
      <c r="J2" s="44"/>
      <c r="K2" s="44"/>
      <c r="L2" s="44"/>
      <c r="M2" s="44"/>
      <c r="N2" s="44"/>
      <c r="O2" s="44"/>
      <c r="P2" s="44"/>
    </row>
    <row r="3" spans="3:16">
      <c r="E3" s="44"/>
      <c r="F3" s="44"/>
      <c r="G3" s="44"/>
      <c r="H3" s="44"/>
      <c r="I3" s="44"/>
      <c r="J3" s="44"/>
      <c r="K3" s="44"/>
      <c r="L3" s="44"/>
      <c r="M3" s="44"/>
      <c r="N3" s="44"/>
      <c r="O3" s="44"/>
      <c r="P3" s="44"/>
    </row>
    <row r="4" spans="3:16">
      <c r="E4" s="44"/>
      <c r="F4" s="44"/>
      <c r="G4" s="44"/>
      <c r="H4" s="44"/>
      <c r="I4" s="44"/>
      <c r="J4" s="44"/>
      <c r="K4" s="44"/>
      <c r="L4" s="44"/>
      <c r="M4" s="44"/>
      <c r="N4" s="44"/>
      <c r="O4" s="44"/>
      <c r="P4" s="44"/>
    </row>
    <row r="5" spans="3:16">
      <c r="E5" s="44"/>
      <c r="F5" s="44"/>
      <c r="G5" s="44"/>
      <c r="H5" s="44"/>
      <c r="I5" s="44"/>
      <c r="J5" s="44"/>
      <c r="K5" s="44"/>
      <c r="L5" s="44"/>
      <c r="M5" s="44"/>
      <c r="N5" s="44"/>
      <c r="O5" s="44"/>
      <c r="P5" s="44"/>
    </row>
    <row r="6" spans="3:16">
      <c r="E6" s="44"/>
      <c r="F6" s="44"/>
      <c r="G6" s="44"/>
      <c r="H6" s="44"/>
      <c r="I6" s="44"/>
      <c r="J6" s="44"/>
      <c r="K6" s="44"/>
      <c r="L6" s="44"/>
      <c r="M6" s="44"/>
      <c r="N6" s="44"/>
      <c r="O6" s="44"/>
      <c r="P6" s="44"/>
    </row>
    <row r="7" spans="3:16" hidden="1">
      <c r="E7" s="44"/>
      <c r="F7" s="44"/>
      <c r="G7" s="44"/>
      <c r="H7" s="44"/>
      <c r="I7" s="44"/>
      <c r="J7" s="44"/>
      <c r="K7" s="44"/>
      <c r="L7" s="44"/>
      <c r="M7" s="44"/>
      <c r="N7" s="44"/>
      <c r="O7" s="44"/>
      <c r="P7" s="44"/>
    </row>
    <row r="8" spans="3:16" hidden="1">
      <c r="E8" s="44"/>
      <c r="F8" s="44"/>
      <c r="G8" s="44"/>
      <c r="H8" s="44"/>
      <c r="I8" s="44"/>
      <c r="J8" s="44"/>
      <c r="K8" s="44"/>
      <c r="L8" s="44"/>
      <c r="M8" s="44"/>
      <c r="N8" s="44"/>
      <c r="O8" s="44"/>
      <c r="P8" s="44"/>
    </row>
    <row r="9" spans="3:16" ht="10.5" customHeight="1">
      <c r="E9" s="44"/>
      <c r="F9" s="44"/>
      <c r="G9" s="44"/>
      <c r="H9" s="44"/>
      <c r="I9" s="44"/>
      <c r="J9" s="44"/>
      <c r="K9" s="44"/>
      <c r="L9" s="44"/>
      <c r="M9" s="44"/>
      <c r="N9" s="44"/>
      <c r="O9" s="44"/>
      <c r="P9" s="44"/>
    </row>
    <row r="10" spans="3:16" ht="46.5">
      <c r="C10" s="106" t="s">
        <v>339</v>
      </c>
      <c r="E10" s="44"/>
      <c r="F10" s="44"/>
      <c r="G10" s="44"/>
      <c r="H10" s="44"/>
      <c r="I10" s="44"/>
      <c r="J10" s="44"/>
      <c r="K10" s="44"/>
      <c r="L10" s="44"/>
      <c r="M10" s="44"/>
      <c r="N10" s="44"/>
      <c r="O10" s="44"/>
      <c r="P10" s="44"/>
    </row>
    <row r="11" spans="3:16" ht="10.5" customHeight="1">
      <c r="C11" s="42"/>
      <c r="E11" s="44"/>
      <c r="F11" s="44"/>
      <c r="G11" s="44"/>
      <c r="H11" s="44"/>
      <c r="I11" s="44"/>
      <c r="J11" s="44"/>
      <c r="K11" s="44"/>
      <c r="L11" s="44"/>
      <c r="M11" s="44"/>
      <c r="N11" s="44"/>
      <c r="O11" s="44"/>
      <c r="P11" s="44"/>
    </row>
    <row r="12" spans="3:16" ht="19.5" customHeight="1">
      <c r="C12" s="21"/>
      <c r="E12" s="44"/>
      <c r="F12" s="44"/>
      <c r="G12" s="44"/>
      <c r="H12" s="44"/>
      <c r="I12" s="44"/>
      <c r="J12" s="44"/>
      <c r="K12" s="44"/>
      <c r="L12" s="44"/>
      <c r="M12" s="44"/>
      <c r="N12" s="44"/>
      <c r="O12" s="44"/>
      <c r="P12" s="44"/>
    </row>
    <row r="13" spans="3:16" ht="18.5">
      <c r="C13" s="104"/>
      <c r="D13" s="105" t="s">
        <v>0</v>
      </c>
      <c r="E13" s="207"/>
      <c r="F13" s="44"/>
      <c r="G13" s="44"/>
      <c r="H13" s="44"/>
      <c r="I13" s="44"/>
      <c r="J13" s="44"/>
      <c r="K13" s="44"/>
      <c r="L13" s="44"/>
      <c r="M13" s="44"/>
      <c r="N13" s="44"/>
      <c r="O13" s="44"/>
      <c r="P13" s="44"/>
    </row>
    <row r="14" spans="3:16" ht="28.5" customHeight="1">
      <c r="C14" s="103" t="s">
        <v>1</v>
      </c>
      <c r="D14" s="210" t="s">
        <v>2</v>
      </c>
      <c r="E14" s="44"/>
      <c r="F14" s="44"/>
      <c r="G14" s="44"/>
      <c r="H14" s="44"/>
      <c r="I14" s="44"/>
      <c r="J14" s="44"/>
      <c r="K14" s="44"/>
      <c r="L14" s="44"/>
      <c r="M14" s="44"/>
      <c r="N14" s="44"/>
      <c r="O14" s="44"/>
      <c r="P14" s="44"/>
    </row>
    <row r="15" spans="3:16" ht="27" customHeight="1">
      <c r="C15" s="55" t="s">
        <v>3</v>
      </c>
      <c r="D15" s="211" t="s">
        <v>4</v>
      </c>
      <c r="E15" s="44"/>
      <c r="F15" s="44"/>
      <c r="G15" s="44"/>
      <c r="H15" s="44"/>
      <c r="I15" s="44"/>
      <c r="J15" s="44"/>
      <c r="K15" s="44"/>
      <c r="L15" s="44"/>
      <c r="M15" s="44"/>
      <c r="N15" s="44"/>
      <c r="O15" s="44"/>
      <c r="P15" s="44"/>
    </row>
    <row r="16" spans="3:16" ht="27.75" customHeight="1">
      <c r="C16" s="55" t="s">
        <v>5</v>
      </c>
      <c r="D16" s="212"/>
      <c r="E16" s="44"/>
      <c r="F16" s="44"/>
      <c r="G16" s="44"/>
      <c r="H16" s="44"/>
      <c r="I16" s="44"/>
      <c r="J16" s="44"/>
      <c r="K16" s="44"/>
      <c r="L16" s="44"/>
      <c r="M16" s="44"/>
      <c r="N16" s="44"/>
      <c r="O16" s="44"/>
      <c r="P16" s="44"/>
    </row>
    <row r="17" spans="1:16" ht="27.75" customHeight="1">
      <c r="C17" s="55" t="s">
        <v>6</v>
      </c>
      <c r="D17" s="212"/>
      <c r="E17" s="44"/>
      <c r="F17" s="44"/>
      <c r="G17" s="44"/>
      <c r="H17" s="44"/>
      <c r="I17" s="44"/>
      <c r="J17" s="44"/>
      <c r="K17" s="44"/>
      <c r="L17" s="44"/>
      <c r="M17" s="44"/>
      <c r="N17" s="44"/>
      <c r="O17" s="44"/>
      <c r="P17" s="44"/>
    </row>
    <row r="18" spans="1:16" ht="26.25" customHeight="1">
      <c r="C18" s="55" t="s">
        <v>7</v>
      </c>
      <c r="D18" s="213"/>
      <c r="E18" s="44"/>
      <c r="F18" s="44"/>
      <c r="G18" s="44"/>
      <c r="H18" s="44"/>
      <c r="I18" s="44"/>
      <c r="J18" s="44"/>
      <c r="K18" s="44"/>
      <c r="L18" s="44"/>
      <c r="M18" s="44"/>
      <c r="N18" s="44"/>
      <c r="O18" s="44"/>
      <c r="P18" s="44"/>
    </row>
    <row r="19" spans="1:16" ht="27.75" customHeight="1">
      <c r="C19" s="55" t="s">
        <v>8</v>
      </c>
      <c r="D19" s="213"/>
      <c r="E19" s="44"/>
      <c r="F19" s="44"/>
      <c r="G19" s="44"/>
      <c r="H19" s="44"/>
      <c r="I19" s="44"/>
      <c r="J19" s="44"/>
      <c r="K19" s="44"/>
      <c r="L19" s="44"/>
      <c r="M19" s="44"/>
      <c r="N19" s="44"/>
      <c r="O19" s="44"/>
      <c r="P19" s="44"/>
    </row>
    <row r="20" spans="1:16" ht="27.75" customHeight="1">
      <c r="C20" s="55" t="s">
        <v>9</v>
      </c>
      <c r="D20" s="209"/>
      <c r="E20" s="44"/>
      <c r="F20" s="44"/>
      <c r="G20" s="44"/>
      <c r="H20" s="44"/>
      <c r="I20" s="44"/>
      <c r="J20" s="44"/>
      <c r="K20" s="44"/>
      <c r="L20" s="44"/>
      <c r="M20" s="44"/>
      <c r="N20" s="44"/>
      <c r="O20" s="44"/>
      <c r="P20" s="44"/>
    </row>
    <row r="21" spans="1:16" ht="29.25" customHeight="1">
      <c r="C21" s="55" t="s">
        <v>10</v>
      </c>
      <c r="D21" s="209"/>
      <c r="E21" s="44"/>
      <c r="F21" s="44"/>
      <c r="G21" s="44"/>
      <c r="H21" s="44"/>
      <c r="I21" s="44"/>
      <c r="J21" s="44"/>
      <c r="K21" s="44"/>
      <c r="L21" s="44"/>
      <c r="M21" s="44"/>
      <c r="N21" s="44"/>
      <c r="O21" s="44"/>
      <c r="P21" s="44"/>
    </row>
    <row r="22" spans="1:16" ht="16">
      <c r="C22" s="52" t="s">
        <v>11</v>
      </c>
    </row>
    <row r="23" spans="1:16" ht="6" customHeight="1">
      <c r="C23" s="18"/>
    </row>
    <row r="24" spans="1:16" ht="6" customHeight="1">
      <c r="C24" s="18"/>
    </row>
    <row r="25" spans="1:16" ht="31">
      <c r="C25" s="102" t="s">
        <v>12</v>
      </c>
    </row>
    <row r="26" spans="1:16" ht="8.15" customHeight="1"/>
    <row r="27" spans="1:16" ht="8.15" customHeight="1" thickBot="1"/>
    <row r="28" spans="1:16">
      <c r="A28" s="194"/>
      <c r="B28" s="191"/>
      <c r="C28" s="284" t="s">
        <v>13</v>
      </c>
      <c r="D28" s="285"/>
      <c r="E28" s="285"/>
      <c r="F28" s="285"/>
      <c r="G28" s="285"/>
      <c r="H28" s="286"/>
    </row>
    <row r="29" spans="1:16">
      <c r="A29" s="194"/>
      <c r="B29" s="192"/>
      <c r="C29" s="287"/>
      <c r="D29" s="288"/>
      <c r="E29" s="288"/>
      <c r="F29" s="288"/>
      <c r="G29" s="288"/>
      <c r="H29" s="289"/>
    </row>
    <row r="30" spans="1:16">
      <c r="A30" s="194"/>
      <c r="B30" s="192"/>
      <c r="C30" s="287"/>
      <c r="D30" s="288"/>
      <c r="E30" s="288"/>
      <c r="F30" s="288"/>
      <c r="G30" s="288"/>
      <c r="H30" s="289"/>
    </row>
    <row r="31" spans="1:16">
      <c r="A31" s="194"/>
      <c r="B31" s="192"/>
      <c r="C31" s="287"/>
      <c r="D31" s="288"/>
      <c r="E31" s="288"/>
      <c r="F31" s="288"/>
      <c r="G31" s="288"/>
      <c r="H31" s="289"/>
    </row>
    <row r="32" spans="1:16">
      <c r="A32" s="194"/>
      <c r="B32" s="192"/>
      <c r="C32" s="287"/>
      <c r="D32" s="288"/>
      <c r="E32" s="288"/>
      <c r="F32" s="288"/>
      <c r="G32" s="288"/>
      <c r="H32" s="289"/>
    </row>
    <row r="33" spans="1:8">
      <c r="A33" s="194"/>
      <c r="B33" s="192"/>
      <c r="C33" s="287"/>
      <c r="D33" s="288"/>
      <c r="E33" s="288"/>
      <c r="F33" s="288"/>
      <c r="G33" s="288"/>
      <c r="H33" s="289"/>
    </row>
    <row r="34" spans="1:8">
      <c r="A34" s="194"/>
      <c r="B34" s="192"/>
      <c r="C34" s="287"/>
      <c r="D34" s="288"/>
      <c r="E34" s="288"/>
      <c r="F34" s="288"/>
      <c r="G34" s="288"/>
      <c r="H34" s="289"/>
    </row>
    <row r="35" spans="1:8">
      <c r="A35" s="194"/>
      <c r="B35" s="192"/>
      <c r="C35" s="287"/>
      <c r="D35" s="288"/>
      <c r="E35" s="288"/>
      <c r="F35" s="288"/>
      <c r="G35" s="288"/>
      <c r="H35" s="289"/>
    </row>
    <row r="36" spans="1:8">
      <c r="A36" s="194"/>
      <c r="B36" s="192"/>
      <c r="C36" s="287"/>
      <c r="D36" s="288"/>
      <c r="E36" s="288"/>
      <c r="F36" s="288"/>
      <c r="G36" s="288"/>
      <c r="H36" s="289"/>
    </row>
    <row r="37" spans="1:8">
      <c r="A37" s="194"/>
      <c r="B37" s="192"/>
      <c r="C37" s="287"/>
      <c r="D37" s="288"/>
      <c r="E37" s="288"/>
      <c r="F37" s="288"/>
      <c r="G37" s="288"/>
      <c r="H37" s="289"/>
    </row>
    <row r="38" spans="1:8" ht="239.25" customHeight="1" thickBot="1">
      <c r="A38" s="194"/>
      <c r="B38" s="193"/>
      <c r="C38" s="290"/>
      <c r="D38" s="291"/>
      <c r="E38" s="291"/>
      <c r="F38" s="291"/>
      <c r="G38" s="291"/>
      <c r="H38" s="292"/>
    </row>
  </sheetData>
  <sheetProtection sheet="1" objects="1" selectLockedCells="1"/>
  <mergeCells count="1">
    <mergeCell ref="C28:H38"/>
  </mergeCells>
  <phoneticPr fontId="110" type="noConversion"/>
  <dataValidations count="3">
    <dataValidation type="list" allowBlank="1" showInputMessage="1" showErrorMessage="1" errorTitle="Ugyldig input." error="Velg en verdi fra nedtrekksmenyen." promptTitle="Velg en fase" prompt="Velg en fase fra nedtrekksmenyen_x000a_" sqref="D20" xr:uid="{8A9D2F25-D0A8-4194-AC3E-27F970EC5C3B}">
      <formula1>"1. gangsbehandling reg. plan ,2. gangsbehandling reg. plan, Skisse-/forprosjekt, Detaljprosjektering, Som bygget"</formula1>
    </dataValidation>
    <dataValidation type="whole" allowBlank="1" showInputMessage="1" showErrorMessage="1" sqref="D16:D17" xr:uid="{4F7D8B2E-E5AC-4499-9033-35A26C88E148}">
      <formula1>0</formula1>
      <formula2>9999</formula2>
    </dataValidation>
    <dataValidation type="list" allowBlank="1" showInputMessage="1" showErrorMessage="1" sqref="D21" xr:uid="{35393132-BDD3-4B0B-B924-356DD226090B}">
      <formula1>"Ja,Nei"</formula1>
    </dataValidation>
  </dataValidations>
  <pageMargins left="0.7" right="0.7" top="0.75" bottom="0.75" header="0.3" footer="0.3"/>
  <pageSetup scale="45" fitToHeight="0" orientation="portrait" r:id="rId1"/>
  <headerFooter>
    <oddFooter>&amp;L_x000D_&amp;1#&amp;"Calibri"&amp;8&amp;K000000 Klasse: Åpen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C4E74-807B-49EF-9C06-89C4D330D7D6}">
  <sheetPr codeName="Ark3">
    <tabColor theme="9" tint="0.79998168889431442"/>
  </sheetPr>
  <dimension ref="A1:P167"/>
  <sheetViews>
    <sheetView showGridLines="0" zoomScale="80" zoomScaleNormal="80" workbookViewId="0">
      <selection activeCell="B130" sqref="B130:E136"/>
    </sheetView>
  </sheetViews>
  <sheetFormatPr baseColWidth="10" defaultColWidth="11.453125" defaultRowHeight="14"/>
  <cols>
    <col min="1" max="1" width="11.453125" style="1"/>
    <col min="2" max="2" width="66.81640625" style="1" customWidth="1"/>
    <col min="3" max="3" width="14.453125" style="1" customWidth="1"/>
    <col min="4" max="4" width="44.54296875" style="1" customWidth="1"/>
    <col min="5" max="6" width="40.54296875" style="1" customWidth="1"/>
    <col min="7" max="7" width="44.54296875" style="1" customWidth="1"/>
    <col min="8" max="14" width="11.453125" style="1"/>
    <col min="15" max="16" width="0" style="1" hidden="1" customWidth="1"/>
    <col min="17" max="16384" width="11.453125" style="1"/>
  </cols>
  <sheetData>
    <row r="1" spans="1:16" ht="31">
      <c r="B1" s="102" t="s">
        <v>222</v>
      </c>
    </row>
    <row r="2" spans="1:16" ht="81.75" customHeight="1"/>
    <row r="3" spans="1:16" ht="30" customHeight="1">
      <c r="B3" s="102" t="s">
        <v>233</v>
      </c>
      <c r="O3" s="118" t="s">
        <v>169</v>
      </c>
      <c r="P3" s="118"/>
    </row>
    <row r="4" spans="1:16" ht="2.15" customHeight="1">
      <c r="B4" s="15"/>
      <c r="O4" s="120" t="s">
        <v>170</v>
      </c>
      <c r="P4" s="120">
        <f>Sammendrag!B28</f>
        <v>0</v>
      </c>
    </row>
    <row r="5" spans="1:16" ht="18.5">
      <c r="B5" s="325" t="s">
        <v>171</v>
      </c>
      <c r="C5" s="325"/>
      <c r="D5" s="325"/>
      <c r="E5" s="325"/>
      <c r="F5" s="325"/>
      <c r="G5" s="325"/>
      <c r="O5" s="120" t="s">
        <v>172</v>
      </c>
      <c r="P5" s="120">
        <f>Sammendrag!B29</f>
        <v>0</v>
      </c>
    </row>
    <row r="6" spans="1:16" ht="6" customHeight="1">
      <c r="B6" s="9"/>
      <c r="C6" s="9"/>
      <c r="D6" s="9"/>
      <c r="E6" s="9"/>
      <c r="F6" s="9"/>
      <c r="G6" s="9"/>
      <c r="O6" s="120" t="s">
        <v>173</v>
      </c>
      <c r="P6" s="120">
        <f>Sammendrag!B30</f>
        <v>0</v>
      </c>
    </row>
    <row r="7" spans="1:16" ht="6" customHeight="1">
      <c r="B7" s="9"/>
      <c r="C7" s="9"/>
      <c r="D7" s="9"/>
      <c r="E7" s="9"/>
      <c r="F7" s="9"/>
      <c r="G7" s="9"/>
      <c r="O7" s="120"/>
      <c r="P7" s="120"/>
    </row>
    <row r="8" spans="1:16" ht="42.75" customHeight="1">
      <c r="B8" s="122" t="s">
        <v>174</v>
      </c>
      <c r="C8" s="123"/>
      <c r="D8" s="124" t="s">
        <v>175</v>
      </c>
      <c r="E8" s="124" t="s">
        <v>25</v>
      </c>
      <c r="F8" s="122" t="s">
        <v>176</v>
      </c>
      <c r="G8" s="124" t="s">
        <v>177</v>
      </c>
      <c r="O8" s="118"/>
      <c r="P8" s="118"/>
    </row>
    <row r="9" spans="1:16" ht="26.25" customHeight="1">
      <c r="A9" s="96"/>
      <c r="B9" s="97" t="s">
        <v>178</v>
      </c>
      <c r="C9" s="98" t="s">
        <v>179</v>
      </c>
      <c r="D9" s="140" t="e">
        <f>(IF(ISTEXT(BTAnybygg), 0, Nybygg!D19*BTAnybygg))+('EFU avansert'!D15*BTAnybygg)</f>
        <v>#VALUE!</v>
      </c>
      <c r="E9" s="140" t="e">
        <f>(IF(ISTEXT(BTA), 0, Bevaring!D19*BTA))+('EFU avansert'!D28*BTA)</f>
        <v>#VALUE!</v>
      </c>
      <c r="F9" s="137"/>
      <c r="G9" s="99">
        <f>IFERROR(D9/E9,0)</f>
        <v>0</v>
      </c>
      <c r="O9" s="118" t="s">
        <v>180</v>
      </c>
      <c r="P9" s="118" t="s">
        <v>179</v>
      </c>
    </row>
    <row r="10" spans="1:16" ht="26.25" customHeight="1">
      <c r="A10" s="96"/>
      <c r="B10" s="97" t="s">
        <v>181</v>
      </c>
      <c r="C10" s="98" t="s">
        <v>182</v>
      </c>
      <c r="D10" s="140" t="e">
        <f>(IF(ISTEXT(BTAnybygg),0,(Nybygg!E19*BTAnybygg)+Nybygg!C36))+('EFU avansert'!E15*BTAnybygg)</f>
        <v>#VALUE!</v>
      </c>
      <c r="E10" s="140" t="e">
        <f>(IF(ISTEXT(BTA),0,(Bevaring!E19*BTA)+Bevaring!C35))+('EFU avansert'!E28*BTA)</f>
        <v>#VALUE!</v>
      </c>
      <c r="F10" s="137"/>
      <c r="G10" s="99">
        <f t="shared" ref="G10:G16" si="0">IFERROR(D10/E10,0)</f>
        <v>0</v>
      </c>
      <c r="O10" s="118" t="s">
        <v>183</v>
      </c>
      <c r="P10" s="118" t="s">
        <v>182</v>
      </c>
    </row>
    <row r="11" spans="1:16" ht="26.25" customHeight="1">
      <c r="A11" s="96"/>
      <c r="B11" s="97" t="s">
        <v>184</v>
      </c>
      <c r="C11" s="98" t="s">
        <v>185</v>
      </c>
      <c r="D11" s="140" t="e">
        <f>(IF(ISTEXT(BTAnybygg),0,(Nybygg!F19*BTAnybygg)+Nybygg!C37+Nybygg!C38))+('EFU avansert'!F15*BTAnybygg)</f>
        <v>#VALUE!</v>
      </c>
      <c r="E11" s="140" t="e">
        <f>(IF(ISTEXT(BTA),0,(Bevaring!F19*BTA)+Bevaring!C36+Bevaring!C37))+('EFU avansert'!F28*BTA)</f>
        <v>#VALUE!</v>
      </c>
      <c r="F11" s="137"/>
      <c r="G11" s="99">
        <f t="shared" si="0"/>
        <v>0</v>
      </c>
      <c r="O11" s="118" t="s">
        <v>186</v>
      </c>
      <c r="P11" s="118" t="s">
        <v>185</v>
      </c>
    </row>
    <row r="12" spans="1:16" ht="26.25" customHeight="1">
      <c r="A12" s="96"/>
      <c r="B12" s="97" t="s">
        <v>187</v>
      </c>
      <c r="C12" s="98" t="s">
        <v>185</v>
      </c>
      <c r="D12" s="137"/>
      <c r="E12" s="137"/>
      <c r="F12" s="136">
        <f>SUM(Natur!H11:H16)*1000</f>
        <v>0</v>
      </c>
      <c r="G12" s="99">
        <f t="shared" si="0"/>
        <v>0</v>
      </c>
      <c r="O12" s="118" t="s">
        <v>188</v>
      </c>
      <c r="P12" s="118" t="s">
        <v>185</v>
      </c>
    </row>
    <row r="13" spans="1:16" ht="26.25" customHeight="1">
      <c r="A13" s="96"/>
      <c r="B13" s="97" t="s">
        <v>189</v>
      </c>
      <c r="C13" s="98" t="s">
        <v>190</v>
      </c>
      <c r="D13" s="140" t="e">
        <f>(IF(ISTEXT(BTAnybygg), 0, Nybygg!G19*BTAnybygg))+('EFU avansert'!G15*BTAnybygg)</f>
        <v>#VALUE!</v>
      </c>
      <c r="E13" s="140" t="e">
        <f>(IF(ISTEXT(BTA), 0, Bevaring!G19*BTA))+('EFU avansert'!G28*BTA)</f>
        <v>#VALUE!</v>
      </c>
      <c r="F13" s="137"/>
      <c r="G13" s="99">
        <f t="shared" si="0"/>
        <v>0</v>
      </c>
      <c r="O13" s="118" t="s">
        <v>191</v>
      </c>
      <c r="P13" s="118" t="s">
        <v>190</v>
      </c>
    </row>
    <row r="14" spans="1:16" ht="26.25" customHeight="1">
      <c r="A14" s="96"/>
      <c r="B14" s="97" t="s">
        <v>192</v>
      </c>
      <c r="C14" s="98" t="s">
        <v>193</v>
      </c>
      <c r="D14" s="140" t="e">
        <f>(IF(ISTEXT(BTAnybygg), 0, Nybygg!H19*BTAnybygg))+('EFU avansert'!H15*BTAnybygg)</f>
        <v>#VALUE!</v>
      </c>
      <c r="E14" s="140" t="e">
        <f>(IF(ISTEXT(BTA), 0, Bevaring!H19*BTA))+('EFU avansert'!H28*BTA)</f>
        <v>#VALUE!</v>
      </c>
      <c r="F14" s="137"/>
      <c r="G14" s="99">
        <f t="shared" si="0"/>
        <v>0</v>
      </c>
      <c r="O14" s="118" t="s">
        <v>194</v>
      </c>
      <c r="P14" s="118" t="s">
        <v>193</v>
      </c>
    </row>
    <row r="15" spans="1:16" ht="26.25" customHeight="1">
      <c r="A15" s="96"/>
      <c r="B15" s="97" t="s">
        <v>195</v>
      </c>
      <c r="C15" s="98" t="s">
        <v>196</v>
      </c>
      <c r="D15" s="140">
        <f>Nybygg!G62</f>
        <v>0</v>
      </c>
      <c r="E15" s="140">
        <f>Bevaring!G61</f>
        <v>0</v>
      </c>
      <c r="F15" s="137"/>
      <c r="G15" s="99">
        <f t="shared" si="0"/>
        <v>0</v>
      </c>
      <c r="O15" s="118" t="s">
        <v>197</v>
      </c>
      <c r="P15" s="118" t="s">
        <v>196</v>
      </c>
    </row>
    <row r="16" spans="1:16" ht="26.25" customHeight="1">
      <c r="A16" s="96"/>
      <c r="B16" s="97" t="s">
        <v>198</v>
      </c>
      <c r="C16" s="98" t="s">
        <v>199</v>
      </c>
      <c r="D16" s="140">
        <f>Nybygg!C83</f>
        <v>0</v>
      </c>
      <c r="E16" s="140">
        <f>Bevaring!C82</f>
        <v>0</v>
      </c>
      <c r="F16" s="137"/>
      <c r="G16" s="99">
        <f t="shared" si="0"/>
        <v>0</v>
      </c>
      <c r="O16" s="118" t="s">
        <v>200</v>
      </c>
      <c r="P16" s="118" t="s">
        <v>199</v>
      </c>
    </row>
    <row r="17" spans="1:16" ht="36.75" customHeight="1">
      <c r="A17" s="96"/>
      <c r="B17" s="97" t="s">
        <v>201</v>
      </c>
      <c r="C17" s="98" t="s">
        <v>202</v>
      </c>
      <c r="D17" s="140">
        <f>IF(ISTEXT(BTAnybygg),0,Nybygg!C97+Nybygg!C98+'EFU avansert'!C33+'EFU avansert'!C34)</f>
        <v>0</v>
      </c>
      <c r="E17" s="140">
        <f>IF(D17&gt;0,0,Bevaring!C96+'EFU avansert'!C34)</f>
        <v>0</v>
      </c>
      <c r="F17" s="137"/>
      <c r="G17" s="99">
        <f>IFERROR(D17/E17,0)</f>
        <v>0</v>
      </c>
      <c r="O17" s="118" t="s">
        <v>203</v>
      </c>
      <c r="P17" s="118" t="s">
        <v>202</v>
      </c>
    </row>
    <row r="18" spans="1:16" ht="16">
      <c r="B18" s="404"/>
      <c r="C18" s="404"/>
      <c r="D18" s="117"/>
      <c r="E18" s="117"/>
      <c r="F18" s="117"/>
      <c r="G18" s="100"/>
      <c r="O18" s="3"/>
      <c r="P18" s="3"/>
    </row>
    <row r="19" spans="1:16" ht="25.5" customHeight="1">
      <c r="B19" s="405" t="s">
        <v>204</v>
      </c>
      <c r="C19" s="405"/>
      <c r="D19" s="138" t="e">
        <f>SUM(D9:D17)</f>
        <v>#VALUE!</v>
      </c>
      <c r="E19" s="138" t="e">
        <f>SUM(E9:E17)</f>
        <v>#VALUE!</v>
      </c>
      <c r="F19" s="139">
        <f>F12</f>
        <v>0</v>
      </c>
      <c r="G19" s="101">
        <f>IFERROR(D19/E19,0)</f>
        <v>0</v>
      </c>
    </row>
    <row r="20" spans="1:16" ht="24.75" customHeight="1">
      <c r="B20" s="405" t="s">
        <v>205</v>
      </c>
      <c r="C20" s="405"/>
      <c r="D20" s="139" t="e">
        <f>D19/1000</f>
        <v>#VALUE!</v>
      </c>
      <c r="E20" s="139" t="e">
        <f>E19/1000</f>
        <v>#VALUE!</v>
      </c>
      <c r="F20" s="139">
        <f>F19/1000</f>
        <v>0</v>
      </c>
      <c r="G20" s="101">
        <f t="shared" ref="G20:G23" si="1">IFERROR(D20/E20,0)</f>
        <v>0</v>
      </c>
    </row>
    <row r="21" spans="1:16" ht="24" customHeight="1">
      <c r="B21" s="406" t="s">
        <v>206</v>
      </c>
      <c r="C21" s="406"/>
      <c r="D21" s="140" t="e">
        <f>D19/50</f>
        <v>#VALUE!</v>
      </c>
      <c r="E21" s="140" t="e">
        <f>E19/50</f>
        <v>#VALUE!</v>
      </c>
      <c r="F21" s="140">
        <f>F19/20</f>
        <v>0</v>
      </c>
      <c r="G21" s="99">
        <f t="shared" si="1"/>
        <v>0</v>
      </c>
    </row>
    <row r="22" spans="1:16" ht="24" customHeight="1">
      <c r="B22" s="406" t="s">
        <v>207</v>
      </c>
      <c r="C22" s="406"/>
      <c r="D22" s="140">
        <f>IF(ISTEXT(BTAnybygg),0,D19/BTAnybygg)</f>
        <v>0</v>
      </c>
      <c r="E22" s="140">
        <f>IF(ISTEXT(BTA),0,E19/BTA)</f>
        <v>0</v>
      </c>
      <c r="F22" s="137"/>
      <c r="G22" s="99">
        <f t="shared" si="1"/>
        <v>0</v>
      </c>
    </row>
    <row r="23" spans="1:16" ht="24" customHeight="1">
      <c r="B23" s="406" t="s">
        <v>208</v>
      </c>
      <c r="C23" s="406"/>
      <c r="D23" s="140">
        <f>IF(ISTEXT(BTAnybygg),0,D21/BTAnybygg)</f>
        <v>0</v>
      </c>
      <c r="E23" s="140">
        <f>IF(ISTEXT(BTA),0,E21/BTA)</f>
        <v>0</v>
      </c>
      <c r="F23" s="137"/>
      <c r="G23" s="99">
        <f t="shared" si="1"/>
        <v>0</v>
      </c>
    </row>
    <row r="24" spans="1:16" ht="24" customHeight="1">
      <c r="B24" s="126"/>
      <c r="C24" s="126"/>
      <c r="D24" s="126"/>
      <c r="E24" s="126"/>
      <c r="F24" s="126"/>
      <c r="G24" s="126"/>
    </row>
    <row r="25" spans="1:16" ht="16">
      <c r="B25" s="126"/>
      <c r="C25" s="126"/>
      <c r="D25" s="127" t="str">
        <f>IF(Sammendrag!D44&gt;0,"",'EFU avansert'!C33+'EFU avansert'!C34)</f>
        <v/>
      </c>
      <c r="E25" s="127"/>
      <c r="F25" s="8"/>
      <c r="G25" s="128"/>
    </row>
    <row r="26" spans="1:16" s="130" customFormat="1" ht="25.4" customHeight="1">
      <c r="B26" s="131" t="s">
        <v>143</v>
      </c>
      <c r="C26" s="131" t="s">
        <v>95</v>
      </c>
      <c r="D26" s="132"/>
      <c r="E26" s="132"/>
      <c r="F26" s="133"/>
      <c r="G26" s="134"/>
    </row>
    <row r="27" spans="1:16" ht="32">
      <c r="A27" s="96"/>
      <c r="B27" s="97" t="s">
        <v>209</v>
      </c>
      <c r="C27" s="98" t="s">
        <v>145</v>
      </c>
      <c r="D27" s="136" t="e">
        <f>IF(D19&gt;0,Nybygg!B122+'EFU avansert'!B49,0)</f>
        <v>#VALUE!</v>
      </c>
      <c r="E27" s="136" t="e">
        <f>IF(E19&gt;0,Bevaring!B120+'EFU avansert'!B49,0)</f>
        <v>#VALUE!</v>
      </c>
      <c r="F27" s="128"/>
      <c r="G27" s="128"/>
      <c r="O27" s="118"/>
      <c r="P27" s="118"/>
    </row>
    <row r="28" spans="1:16">
      <c r="B28" s="7"/>
      <c r="C28" s="7"/>
      <c r="D28" s="8"/>
      <c r="E28" s="8"/>
      <c r="F28" s="8"/>
      <c r="G28" s="3"/>
    </row>
    <row r="29" spans="1:16">
      <c r="B29" s="7"/>
      <c r="C29" s="7"/>
      <c r="D29" s="8"/>
      <c r="E29" s="8"/>
      <c r="F29" s="8"/>
      <c r="G29" s="3"/>
    </row>
    <row r="30" spans="1:16">
      <c r="B30" s="7"/>
      <c r="C30" s="7"/>
      <c r="D30" s="8"/>
      <c r="E30" s="8"/>
      <c r="F30" s="8"/>
      <c r="G30" s="3"/>
    </row>
    <row r="31" spans="1:16">
      <c r="B31" s="7"/>
      <c r="C31" s="7"/>
      <c r="D31" s="8"/>
      <c r="E31" s="8"/>
      <c r="F31" s="8"/>
      <c r="G31" s="3"/>
    </row>
    <row r="32" spans="1:16">
      <c r="B32" s="7"/>
      <c r="C32" s="7"/>
      <c r="D32" s="8"/>
      <c r="E32" s="8"/>
      <c r="F32" s="8"/>
      <c r="G32" s="3"/>
    </row>
    <row r="33" spans="2:7">
      <c r="B33" s="7"/>
      <c r="C33" s="7"/>
      <c r="D33" s="8"/>
      <c r="E33" s="8"/>
      <c r="F33" s="8"/>
      <c r="G33" s="3"/>
    </row>
    <row r="34" spans="2:7">
      <c r="B34" s="7"/>
      <c r="C34" s="7"/>
      <c r="D34" s="8"/>
      <c r="E34" s="8"/>
      <c r="F34" s="8"/>
      <c r="G34" s="3"/>
    </row>
    <row r="35" spans="2:7">
      <c r="B35" s="7"/>
      <c r="C35" s="7"/>
      <c r="D35" s="8"/>
      <c r="E35" s="8"/>
      <c r="F35" s="8"/>
      <c r="G35" s="3"/>
    </row>
    <row r="36" spans="2:7">
      <c r="B36" s="7"/>
      <c r="C36" s="7"/>
      <c r="D36" s="8"/>
      <c r="E36" s="8"/>
      <c r="F36" s="8"/>
      <c r="G36" s="3"/>
    </row>
    <row r="37" spans="2:7">
      <c r="B37" s="7"/>
      <c r="C37" s="7"/>
      <c r="D37" s="8"/>
      <c r="E37" s="8"/>
      <c r="F37" s="8"/>
      <c r="G37" s="3"/>
    </row>
    <row r="38" spans="2:7">
      <c r="B38" s="7"/>
      <c r="C38" s="7"/>
      <c r="D38" s="8"/>
      <c r="E38" s="8"/>
      <c r="F38" s="8"/>
      <c r="G38" s="3"/>
    </row>
    <row r="39" spans="2:7">
      <c r="B39" s="7"/>
      <c r="C39" s="7"/>
      <c r="D39" s="8"/>
      <c r="E39" s="8"/>
      <c r="F39" s="8"/>
      <c r="G39" s="3"/>
    </row>
    <row r="40" spans="2:7">
      <c r="B40" s="7"/>
      <c r="C40" s="7"/>
      <c r="D40" s="8"/>
      <c r="E40" s="8"/>
      <c r="F40" s="8"/>
      <c r="G40" s="3"/>
    </row>
    <row r="41" spans="2:7">
      <c r="B41" s="7"/>
      <c r="C41" s="7"/>
      <c r="D41" s="8"/>
      <c r="E41" s="8"/>
      <c r="F41" s="8"/>
      <c r="G41" s="3"/>
    </row>
    <row r="42" spans="2:7">
      <c r="B42" s="7"/>
      <c r="C42" s="7"/>
      <c r="D42" s="8"/>
      <c r="E42" s="8"/>
      <c r="F42" s="8"/>
      <c r="G42" s="3"/>
    </row>
    <row r="43" spans="2:7">
      <c r="B43" s="7"/>
      <c r="C43" s="7"/>
      <c r="D43" s="8"/>
      <c r="E43" s="8"/>
      <c r="F43" s="8"/>
      <c r="G43" s="3"/>
    </row>
    <row r="44" spans="2:7">
      <c r="B44" s="7"/>
      <c r="C44" s="7"/>
      <c r="D44" s="8"/>
      <c r="E44" s="8"/>
      <c r="F44" s="8"/>
      <c r="G44" s="3"/>
    </row>
    <row r="45" spans="2:7">
      <c r="B45" s="7"/>
      <c r="C45" s="7"/>
      <c r="D45" s="8"/>
      <c r="E45" s="8"/>
      <c r="F45" s="8"/>
      <c r="G45" s="3"/>
    </row>
    <row r="46" spans="2:7">
      <c r="B46" s="7"/>
      <c r="C46" s="7"/>
      <c r="D46" s="8"/>
      <c r="E46" s="8"/>
      <c r="F46" s="8"/>
      <c r="G46" s="3"/>
    </row>
    <row r="47" spans="2:7">
      <c r="B47" s="7"/>
      <c r="C47" s="7"/>
      <c r="D47" s="8"/>
      <c r="E47" s="8"/>
      <c r="F47" s="8"/>
      <c r="G47" s="3"/>
    </row>
    <row r="48" spans="2:7">
      <c r="B48" s="7"/>
      <c r="C48" s="7"/>
      <c r="D48" s="8"/>
      <c r="E48" s="8"/>
      <c r="F48" s="8"/>
      <c r="G48" s="3"/>
    </row>
    <row r="49" spans="2:7">
      <c r="B49" s="7"/>
      <c r="C49" s="7"/>
      <c r="D49" s="8"/>
      <c r="E49" s="8"/>
      <c r="F49" s="8"/>
      <c r="G49" s="3"/>
    </row>
    <row r="50" spans="2:7">
      <c r="B50" s="7"/>
      <c r="C50" s="7"/>
      <c r="D50" s="8"/>
      <c r="E50" s="8"/>
      <c r="F50" s="8"/>
      <c r="G50" s="3"/>
    </row>
    <row r="51" spans="2:7">
      <c r="B51" s="7"/>
      <c r="C51" s="7"/>
      <c r="D51" s="8"/>
      <c r="E51" s="8"/>
      <c r="F51" s="8"/>
      <c r="G51" s="3"/>
    </row>
    <row r="52" spans="2:7">
      <c r="B52" s="7"/>
      <c r="C52" s="7"/>
      <c r="D52" s="8"/>
      <c r="E52" s="8"/>
      <c r="F52" s="8"/>
      <c r="G52" s="3"/>
    </row>
    <row r="53" spans="2:7">
      <c r="B53" s="7"/>
      <c r="C53" s="7"/>
      <c r="D53" s="8"/>
      <c r="E53" s="8"/>
      <c r="F53" s="8"/>
      <c r="G53" s="3"/>
    </row>
    <row r="54" spans="2:7">
      <c r="B54" s="7"/>
      <c r="C54" s="7"/>
      <c r="D54" s="8"/>
      <c r="E54" s="8"/>
      <c r="F54" s="8"/>
      <c r="G54" s="3"/>
    </row>
    <row r="55" spans="2:7">
      <c r="B55" s="7"/>
      <c r="C55" s="7"/>
      <c r="D55" s="8"/>
      <c r="E55" s="8"/>
      <c r="F55" s="8"/>
      <c r="G55" s="3"/>
    </row>
    <row r="56" spans="2:7">
      <c r="B56" s="7"/>
      <c r="C56" s="7"/>
      <c r="D56" s="8"/>
      <c r="E56" s="8"/>
      <c r="F56" s="8"/>
      <c r="G56" s="3"/>
    </row>
    <row r="57" spans="2:7">
      <c r="B57" s="7"/>
      <c r="C57" s="7"/>
      <c r="D57" s="8"/>
      <c r="E57" s="8"/>
      <c r="F57" s="8"/>
      <c r="G57" s="3"/>
    </row>
    <row r="58" spans="2:7">
      <c r="B58" s="7"/>
      <c r="C58" s="7"/>
      <c r="D58" s="8"/>
      <c r="E58" s="8"/>
      <c r="F58" s="8"/>
      <c r="G58" s="3"/>
    </row>
    <row r="59" spans="2:7">
      <c r="B59" s="7"/>
      <c r="C59" s="7"/>
      <c r="D59" s="8"/>
      <c r="E59" s="8"/>
      <c r="F59" s="8"/>
      <c r="G59" s="3"/>
    </row>
    <row r="60" spans="2:7">
      <c r="B60" s="7"/>
      <c r="C60" s="7"/>
      <c r="D60" s="8"/>
      <c r="E60" s="8"/>
      <c r="F60" s="8"/>
      <c r="G60" s="3"/>
    </row>
    <row r="61" spans="2:7">
      <c r="B61" s="7"/>
      <c r="C61" s="7"/>
      <c r="D61" s="8"/>
      <c r="E61" s="8"/>
      <c r="F61" s="8"/>
      <c r="G61" s="3"/>
    </row>
    <row r="62" spans="2:7">
      <c r="B62" s="7"/>
      <c r="C62" s="7"/>
      <c r="D62" s="8"/>
      <c r="E62" s="8"/>
      <c r="F62" s="8"/>
      <c r="G62" s="3"/>
    </row>
    <row r="122" spans="2:7" ht="6" customHeight="1"/>
    <row r="123" spans="2:7" ht="6" customHeight="1">
      <c r="B123" s="7"/>
      <c r="C123" s="7"/>
      <c r="D123" s="8"/>
      <c r="E123" s="8"/>
      <c r="F123" s="8"/>
      <c r="G123" s="3"/>
    </row>
    <row r="124" spans="2:7" ht="6" customHeight="1">
      <c r="B124" s="7"/>
      <c r="C124" s="7"/>
      <c r="D124" s="8"/>
      <c r="E124" s="8"/>
      <c r="F124" s="8"/>
      <c r="G124" s="3"/>
    </row>
    <row r="125" spans="2:7" ht="6" customHeight="1">
      <c r="B125" s="7"/>
      <c r="C125" s="7"/>
      <c r="D125" s="8"/>
      <c r="E125" s="8"/>
      <c r="F125" s="8"/>
      <c r="G125" s="3"/>
    </row>
    <row r="126" spans="2:7" ht="6" customHeight="1"/>
    <row r="127" spans="2:7" ht="21">
      <c r="B127" s="20" t="s">
        <v>210</v>
      </c>
    </row>
    <row r="128" spans="2:7" ht="18.5">
      <c r="B128" s="54" t="s">
        <v>211</v>
      </c>
    </row>
    <row r="129" spans="2:5" ht="14.5">
      <c r="B129" s="4"/>
    </row>
    <row r="130" spans="2:5">
      <c r="B130" s="395"/>
      <c r="C130" s="396"/>
      <c r="D130" s="396"/>
      <c r="E130" s="397"/>
    </row>
    <row r="131" spans="2:5">
      <c r="B131" s="398"/>
      <c r="C131" s="399"/>
      <c r="D131" s="399"/>
      <c r="E131" s="400"/>
    </row>
    <row r="132" spans="2:5">
      <c r="B132" s="398"/>
      <c r="C132" s="399"/>
      <c r="D132" s="399"/>
      <c r="E132" s="400"/>
    </row>
    <row r="133" spans="2:5">
      <c r="B133" s="398"/>
      <c r="C133" s="399"/>
      <c r="D133" s="399"/>
      <c r="E133" s="400"/>
    </row>
    <row r="134" spans="2:5">
      <c r="B134" s="398"/>
      <c r="C134" s="399"/>
      <c r="D134" s="399"/>
      <c r="E134" s="400"/>
    </row>
    <row r="135" spans="2:5">
      <c r="B135" s="398"/>
      <c r="C135" s="399"/>
      <c r="D135" s="399"/>
      <c r="E135" s="400"/>
    </row>
    <row r="136" spans="2:5">
      <c r="B136" s="401"/>
      <c r="C136" s="402"/>
      <c r="D136" s="402"/>
      <c r="E136" s="403"/>
    </row>
    <row r="137" spans="2:5">
      <c r="B137" s="14"/>
      <c r="C137" s="14"/>
      <c r="D137" s="14"/>
      <c r="E137" s="14"/>
    </row>
    <row r="138" spans="2:5" ht="8.15" customHeight="1">
      <c r="B138" s="14"/>
      <c r="C138" s="14"/>
      <c r="D138" s="14"/>
      <c r="E138" s="14"/>
    </row>
    <row r="139" spans="2:5" ht="8.15" customHeight="1">
      <c r="B139" s="14"/>
      <c r="C139" s="14"/>
      <c r="D139" s="14"/>
      <c r="E139" s="14"/>
    </row>
    <row r="140" spans="2:5" ht="8.15" customHeight="1"/>
    <row r="141" spans="2:5" ht="21">
      <c r="B141" s="20" t="s">
        <v>212</v>
      </c>
      <c r="C141" s="10"/>
    </row>
    <row r="142" spans="2:5" ht="18.5">
      <c r="B142" s="54" t="s">
        <v>213</v>
      </c>
      <c r="C142" s="10"/>
    </row>
    <row r="143" spans="2:5" ht="14.5">
      <c r="B143" s="4"/>
    </row>
    <row r="144" spans="2:5">
      <c r="B144" s="395" t="s">
        <v>214</v>
      </c>
      <c r="C144" s="396"/>
      <c r="D144" s="396"/>
      <c r="E144" s="397"/>
    </row>
    <row r="145" spans="2:5">
      <c r="B145" s="398"/>
      <c r="C145" s="399"/>
      <c r="D145" s="399"/>
      <c r="E145" s="400"/>
    </row>
    <row r="146" spans="2:5">
      <c r="B146" s="398"/>
      <c r="C146" s="399"/>
      <c r="D146" s="399"/>
      <c r="E146" s="400"/>
    </row>
    <row r="147" spans="2:5">
      <c r="B147" s="398"/>
      <c r="C147" s="399"/>
      <c r="D147" s="399"/>
      <c r="E147" s="400"/>
    </row>
    <row r="148" spans="2:5">
      <c r="B148" s="398"/>
      <c r="C148" s="399"/>
      <c r="D148" s="399"/>
      <c r="E148" s="400"/>
    </row>
    <row r="149" spans="2:5">
      <c r="B149" s="398"/>
      <c r="C149" s="399"/>
      <c r="D149" s="399"/>
      <c r="E149" s="400"/>
    </row>
    <row r="150" spans="2:5">
      <c r="B150" s="398"/>
      <c r="C150" s="399"/>
      <c r="D150" s="399"/>
      <c r="E150" s="400"/>
    </row>
    <row r="151" spans="2:5">
      <c r="B151" s="398"/>
      <c r="C151" s="399"/>
      <c r="D151" s="399"/>
      <c r="E151" s="400"/>
    </row>
    <row r="152" spans="2:5">
      <c r="B152" s="398"/>
      <c r="C152" s="399"/>
      <c r="D152" s="399"/>
      <c r="E152" s="400"/>
    </row>
    <row r="153" spans="2:5">
      <c r="B153" s="398"/>
      <c r="C153" s="399"/>
      <c r="D153" s="399"/>
      <c r="E153" s="400"/>
    </row>
    <row r="154" spans="2:5">
      <c r="B154" s="398"/>
      <c r="C154" s="399"/>
      <c r="D154" s="399"/>
      <c r="E154" s="400"/>
    </row>
    <row r="155" spans="2:5">
      <c r="B155" s="398"/>
      <c r="C155" s="399"/>
      <c r="D155" s="399"/>
      <c r="E155" s="400"/>
    </row>
    <row r="156" spans="2:5">
      <c r="B156" s="398"/>
      <c r="C156" s="399"/>
      <c r="D156" s="399"/>
      <c r="E156" s="400"/>
    </row>
    <row r="157" spans="2:5">
      <c r="B157" s="398"/>
      <c r="C157" s="399"/>
      <c r="D157" s="399"/>
      <c r="E157" s="400"/>
    </row>
    <row r="158" spans="2:5">
      <c r="B158" s="398"/>
      <c r="C158" s="399"/>
      <c r="D158" s="399"/>
      <c r="E158" s="400"/>
    </row>
    <row r="159" spans="2:5">
      <c r="B159" s="398"/>
      <c r="C159" s="399"/>
      <c r="D159" s="399"/>
      <c r="E159" s="400"/>
    </row>
    <row r="160" spans="2:5">
      <c r="B160" s="398"/>
      <c r="C160" s="399"/>
      <c r="D160" s="399"/>
      <c r="E160" s="400"/>
    </row>
    <row r="161" spans="2:5">
      <c r="B161" s="398"/>
      <c r="C161" s="399"/>
      <c r="D161" s="399"/>
      <c r="E161" s="400"/>
    </row>
    <row r="162" spans="2:5">
      <c r="B162" s="398"/>
      <c r="C162" s="399"/>
      <c r="D162" s="399"/>
      <c r="E162" s="400"/>
    </row>
    <row r="163" spans="2:5">
      <c r="B163" s="398"/>
      <c r="C163" s="399"/>
      <c r="D163" s="399"/>
      <c r="E163" s="400"/>
    </row>
    <row r="164" spans="2:5">
      <c r="B164" s="398"/>
      <c r="C164" s="399"/>
      <c r="D164" s="399"/>
      <c r="E164" s="400"/>
    </row>
    <row r="165" spans="2:5">
      <c r="B165" s="398"/>
      <c r="C165" s="399"/>
      <c r="D165" s="399"/>
      <c r="E165" s="400"/>
    </row>
    <row r="166" spans="2:5">
      <c r="B166" s="398"/>
      <c r="C166" s="399"/>
      <c r="D166" s="399"/>
      <c r="E166" s="400"/>
    </row>
    <row r="167" spans="2:5">
      <c r="B167" s="401"/>
      <c r="C167" s="402"/>
      <c r="D167" s="402"/>
      <c r="E167" s="403"/>
    </row>
  </sheetData>
  <sheetProtection sheet="1" objects="1" scenarios="1" selectLockedCells="1"/>
  <mergeCells count="9">
    <mergeCell ref="B23:C23"/>
    <mergeCell ref="B130:E136"/>
    <mergeCell ref="B144:E167"/>
    <mergeCell ref="B5:G5"/>
    <mergeCell ref="B18:C18"/>
    <mergeCell ref="B19:C19"/>
    <mergeCell ref="B20:C20"/>
    <mergeCell ref="B21:C21"/>
    <mergeCell ref="B22:C22"/>
  </mergeCells>
  <conditionalFormatting sqref="B1">
    <cfRule type="expression" dxfId="68" priority="3">
      <formula>AND($L$3="Nei",$L$4="Nei")</formula>
    </cfRule>
  </conditionalFormatting>
  <conditionalFormatting sqref="D9:D17 G9:G17 D19:D23 G19:G23 D25:D26 G25:G27">
    <cfRule type="expression" dxfId="67" priority="8">
      <formula>"AND($P$3=""Nei"";$P$4=""Nei"")"</formula>
    </cfRule>
  </conditionalFormatting>
  <conditionalFormatting sqref="D27:F27">
    <cfRule type="expression" dxfId="66" priority="4">
      <formula>$P$5="Nei"</formula>
    </cfRule>
    <cfRule type="expression" dxfId="65" priority="5">
      <formula>"AND($P$3=""Nei"";$P$4=""Nei"")"</formula>
    </cfRule>
  </conditionalFormatting>
  <conditionalFormatting sqref="E9:E17 G9:G17 E19:E23 G19:G23 E25:E26 G25:G27">
    <cfRule type="expression" dxfId="64" priority="7">
      <formula>$P$5="Nei"</formula>
    </cfRule>
  </conditionalFormatting>
  <conditionalFormatting sqref="F9:F17 F19:F23">
    <cfRule type="expression" dxfId="63" priority="6">
      <formula>$P$6="Nei"</formula>
    </cfRule>
  </conditionalFormatting>
  <pageMargins left="0.7" right="0.7" top="0.75" bottom="0.75" header="0.3" footer="0.3"/>
  <pageSetup orientation="portrait" r:id="rId1"/>
  <headerFooter>
    <oddFooter>&amp;L_x000D_&amp;1#&amp;"Calibri"&amp;8&amp;K000000 Klasse: Åpen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BE0AE381-D81E-4F62-AB72-79696217D2FB}">
            <xm:f>'Forside '!$D$21="Nei"</xm:f>
            <x14:dxf>
              <font>
                <color theme="2" tint="-0.499984740745262"/>
              </font>
              <fill>
                <patternFill>
                  <bgColor theme="2" tint="-9.9948118533890809E-2"/>
                </patternFill>
              </fill>
            </x14:dxf>
          </x14:cfRule>
          <xm:sqref>A1:XFD1048576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CCBD5-37C5-4962-B974-A82FC67517D8}">
  <sheetPr codeName="Ark4">
    <tabColor theme="9" tint="0.79998168889431442"/>
  </sheetPr>
  <dimension ref="A1:AD236"/>
  <sheetViews>
    <sheetView showGridLines="0" zoomScale="80" zoomScaleNormal="80" workbookViewId="0">
      <selection activeCell="B7" sqref="B7:L7"/>
    </sheetView>
  </sheetViews>
  <sheetFormatPr baseColWidth="10" defaultColWidth="11.453125" defaultRowHeight="14.5"/>
  <cols>
    <col min="2" max="2" width="67" customWidth="1"/>
    <col min="3" max="3" width="10.7265625" customWidth="1"/>
    <col min="4" max="4" width="24.7265625" bestFit="1" customWidth="1"/>
    <col min="5" max="6" width="19.7265625" customWidth="1"/>
    <col min="7" max="7" width="24" customWidth="1"/>
    <col min="8" max="12" width="23.54296875" customWidth="1"/>
    <col min="27" max="27" width="29" customWidth="1"/>
    <col min="28" max="28" width="21" bestFit="1" customWidth="1"/>
    <col min="29" max="29" width="28.54296875" bestFit="1" customWidth="1"/>
    <col min="30" max="30" width="29.54296875" bestFit="1" customWidth="1"/>
  </cols>
  <sheetData>
    <row r="1" spans="2:12" ht="31">
      <c r="B1" s="102" t="s">
        <v>234</v>
      </c>
    </row>
    <row r="2" spans="2:12" ht="31">
      <c r="B2" s="20" t="s">
        <v>235</v>
      </c>
      <c r="C2" s="102"/>
      <c r="D2" s="102"/>
      <c r="E2" s="102"/>
      <c r="F2" s="11"/>
      <c r="G2" s="11"/>
      <c r="H2" s="11"/>
      <c r="I2" s="11"/>
      <c r="J2" s="11"/>
      <c r="K2" s="11"/>
      <c r="L2" s="11"/>
    </row>
    <row r="3" spans="2:12" ht="21">
      <c r="B3" s="20"/>
      <c r="C3" s="20"/>
      <c r="D3" s="20"/>
      <c r="E3" s="20"/>
      <c r="F3" s="11"/>
      <c r="G3" s="11"/>
      <c r="H3" s="11"/>
      <c r="I3" s="11"/>
      <c r="J3" s="11"/>
      <c r="K3" s="11"/>
      <c r="L3" s="11"/>
    </row>
    <row r="4" spans="2:12">
      <c r="B4" s="321"/>
      <c r="C4" s="321"/>
      <c r="D4" s="321"/>
      <c r="E4" s="321"/>
      <c r="F4" s="321"/>
      <c r="G4" s="321"/>
      <c r="H4" s="321"/>
      <c r="I4" s="321"/>
      <c r="J4" s="11"/>
      <c r="K4" s="11"/>
      <c r="L4" s="11"/>
    </row>
    <row r="5" spans="2:12" ht="35.25" customHeight="1">
      <c r="B5" s="321"/>
      <c r="C5" s="321"/>
      <c r="D5" s="321"/>
      <c r="E5" s="321"/>
      <c r="F5" s="321"/>
      <c r="G5" s="321"/>
      <c r="H5" s="321"/>
      <c r="I5" s="321"/>
      <c r="J5" s="11"/>
      <c r="K5" s="11"/>
      <c r="L5" s="11"/>
    </row>
    <row r="6" spans="2:12" ht="45" customHeight="1">
      <c r="B6" s="27"/>
      <c r="C6" s="27"/>
      <c r="D6" s="27"/>
      <c r="E6" s="27"/>
      <c r="F6" s="27"/>
      <c r="G6" s="27"/>
      <c r="H6" s="27"/>
      <c r="I6" s="11"/>
      <c r="J6" s="11"/>
      <c r="K6" s="11"/>
      <c r="L6" s="11"/>
    </row>
    <row r="7" spans="2:12" ht="52.5" customHeight="1">
      <c r="B7" s="408" t="s">
        <v>338</v>
      </c>
      <c r="C7" s="408"/>
      <c r="D7" s="408"/>
      <c r="E7" s="408"/>
      <c r="F7" s="408"/>
      <c r="G7" s="408"/>
      <c r="H7" s="408"/>
      <c r="I7" s="408"/>
      <c r="J7" s="408"/>
      <c r="K7" s="408"/>
      <c r="L7" s="408"/>
    </row>
    <row r="8" spans="2:12" ht="45" customHeight="1">
      <c r="B8" s="27"/>
      <c r="C8" s="27"/>
      <c r="D8" s="27"/>
      <c r="E8" s="27"/>
      <c r="F8" s="27"/>
      <c r="G8" s="27"/>
      <c r="H8" s="27"/>
      <c r="I8" s="11"/>
      <c r="J8" s="11"/>
      <c r="K8" s="11"/>
      <c r="L8" s="11"/>
    </row>
    <row r="9" spans="2:12">
      <c r="B9" s="12"/>
      <c r="C9" s="12" t="s">
        <v>236</v>
      </c>
      <c r="D9" s="12" t="s">
        <v>237</v>
      </c>
      <c r="E9" s="12"/>
      <c r="F9" s="11"/>
      <c r="G9" s="11"/>
      <c r="H9" s="11"/>
      <c r="I9" s="11"/>
      <c r="J9" s="11"/>
      <c r="K9" s="11"/>
      <c r="L9" s="11"/>
    </row>
    <row r="10" spans="2:12" ht="21">
      <c r="B10" s="20" t="s">
        <v>238</v>
      </c>
      <c r="C10" s="274"/>
      <c r="D10" s="274"/>
      <c r="E10" s="215" t="s">
        <v>170</v>
      </c>
      <c r="F10" s="97" t="s">
        <v>172</v>
      </c>
      <c r="G10" s="216" t="e">
        <f>_xlfn.XLOOKUP($C$10,$AA$190:$AA$220,$AC$190:$AC$220)/100</f>
        <v>#N/A</v>
      </c>
      <c r="H10" s="217"/>
      <c r="I10" s="218" t="s">
        <v>239</v>
      </c>
      <c r="J10" s="11"/>
      <c r="K10" s="11"/>
      <c r="L10" s="11"/>
    </row>
    <row r="11" spans="2:12" ht="16">
      <c r="B11" s="219" t="s">
        <v>240</v>
      </c>
      <c r="C11" s="220"/>
      <c r="D11" s="220"/>
      <c r="E11" s="221"/>
      <c r="F11" s="222"/>
      <c r="G11" s="223" t="str">
        <f>IFERROR(1-G10,"")</f>
        <v/>
      </c>
      <c r="I11" s="218" t="s">
        <v>241</v>
      </c>
      <c r="J11" s="11"/>
      <c r="K11" s="11"/>
      <c r="L11" s="11"/>
    </row>
    <row r="12" spans="2:12" ht="16">
      <c r="B12" s="219" t="s">
        <v>242</v>
      </c>
      <c r="C12" s="224"/>
      <c r="D12" s="224"/>
      <c r="E12" s="225"/>
      <c r="F12" s="222"/>
      <c r="G12" s="226" t="str">
        <f>IFERROR(_xlfn.XLOOKUP($D$10,$AA$224:$AA$236,$AB$224:$AB$236)*G10,"")</f>
        <v/>
      </c>
      <c r="H12" s="1" t="s">
        <v>243</v>
      </c>
      <c r="I12" s="218" t="s">
        <v>244</v>
      </c>
      <c r="J12" s="11"/>
      <c r="K12" s="11"/>
      <c r="L12" s="11"/>
    </row>
    <row r="13" spans="2:12" ht="16.5" thickBot="1">
      <c r="B13" s="219" t="s">
        <v>245</v>
      </c>
      <c r="C13" s="224"/>
      <c r="D13" s="224"/>
      <c r="E13" s="225"/>
      <c r="F13" s="222"/>
      <c r="G13" s="226" t="str">
        <f>IFERROR(_xlfn.XLOOKUP($D$10,$AA$224:$AA$236,$AC$224:$AC$236)*G10,"")</f>
        <v/>
      </c>
      <c r="H13" s="1" t="s">
        <v>243</v>
      </c>
      <c r="I13" s="218" t="s">
        <v>246</v>
      </c>
      <c r="J13" s="11"/>
      <c r="K13" s="11"/>
      <c r="L13" s="11"/>
    </row>
    <row r="14" spans="2:12" ht="16.5" thickBot="1">
      <c r="B14" s="219" t="s">
        <v>247</v>
      </c>
      <c r="C14" s="224"/>
      <c r="D14" s="224"/>
      <c r="E14" s="225"/>
      <c r="F14" s="227"/>
      <c r="G14" s="228" t="str">
        <f>IFERROR(G12+G13,"")</f>
        <v/>
      </c>
      <c r="H14" s="1" t="s">
        <v>243</v>
      </c>
      <c r="I14" s="218" t="s">
        <v>248</v>
      </c>
      <c r="J14" s="11"/>
      <c r="K14" s="11"/>
      <c r="L14" s="11"/>
    </row>
    <row r="15" spans="2:12" ht="16">
      <c r="B15" s="229" t="s">
        <v>249</v>
      </c>
      <c r="C15" s="230"/>
      <c r="D15" s="230"/>
      <c r="E15" s="231" t="e">
        <f>(((Resultater!D8+Resultater!D9+Resultater!D10+Resultater!D12+Resultater!D13+Resultater!D14)-(SUM(Nybygg!D12:H12)*BTAnybygg))/BTAnybygg)</f>
        <v>#VALUE!</v>
      </c>
      <c r="F15" s="231" t="e">
        <f>((Resultater!E8+Resultater!E9+Resultater!E10+Resultater!E12+Resultater!E13+Resultater!E14)-(SUM(Bevaring!D12:H12)*BTA))/BTA</f>
        <v>#VALUE!</v>
      </c>
      <c r="G15" s="232"/>
      <c r="H15" s="1" t="s">
        <v>243</v>
      </c>
      <c r="I15" s="218" t="s">
        <v>250</v>
      </c>
      <c r="J15" s="11"/>
      <c r="K15" s="11"/>
      <c r="L15" s="11"/>
    </row>
    <row r="16" spans="2:12">
      <c r="B16" s="12"/>
      <c r="C16" s="12"/>
      <c r="D16" s="12"/>
      <c r="E16" s="12"/>
      <c r="F16" s="11"/>
      <c r="G16" s="11"/>
      <c r="H16" s="1"/>
      <c r="I16" s="233" t="s">
        <v>251</v>
      </c>
      <c r="J16" s="11"/>
      <c r="K16" s="11"/>
      <c r="L16" s="11"/>
    </row>
    <row r="17" spans="2:12" ht="21">
      <c r="B17" s="20" t="s">
        <v>252</v>
      </c>
      <c r="C17" s="20"/>
      <c r="D17" s="20"/>
      <c r="E17" s="20"/>
      <c r="F17" s="11"/>
      <c r="G17" s="11"/>
      <c r="H17" s="1"/>
      <c r="I17" s="11"/>
      <c r="J17" s="11"/>
      <c r="K17" s="11"/>
      <c r="L17" s="11"/>
    </row>
    <row r="18" spans="2:12" ht="16">
      <c r="B18" s="219" t="s">
        <v>253</v>
      </c>
      <c r="C18" s="224"/>
      <c r="D18" s="224"/>
      <c r="E18" s="224"/>
      <c r="F18" s="234"/>
      <c r="G18" s="275"/>
      <c r="H18" s="1"/>
      <c r="I18" s="235" t="s">
        <v>254</v>
      </c>
      <c r="J18" s="236"/>
      <c r="K18" s="236"/>
      <c r="L18" s="237"/>
    </row>
    <row r="19" spans="2:12" ht="16">
      <c r="B19" s="219" t="s">
        <v>255</v>
      </c>
      <c r="C19" s="224"/>
      <c r="D19" s="224"/>
      <c r="E19" s="224"/>
      <c r="F19" s="234"/>
      <c r="G19" s="275"/>
      <c r="H19" s="1"/>
      <c r="I19" s="218" t="s">
        <v>256</v>
      </c>
      <c r="J19" s="1"/>
      <c r="K19" s="1"/>
      <c r="L19" s="1"/>
    </row>
    <row r="20" spans="2:12">
      <c r="B20" s="1"/>
      <c r="C20" s="1"/>
      <c r="D20" s="1"/>
      <c r="E20" s="1"/>
      <c r="F20" s="1"/>
      <c r="G20" s="1"/>
      <c r="H20" s="1"/>
      <c r="I20" s="1"/>
      <c r="J20" s="1"/>
      <c r="K20" s="1"/>
      <c r="L20" s="1"/>
    </row>
    <row r="21" spans="2:12" ht="21.5" thickBot="1">
      <c r="B21" s="20" t="s">
        <v>257</v>
      </c>
      <c r="C21" s="20"/>
      <c r="D21" s="20"/>
      <c r="E21" s="20"/>
      <c r="F21" s="1"/>
      <c r="G21" s="1"/>
      <c r="H21" s="1"/>
      <c r="I21" s="1"/>
      <c r="J21" s="1"/>
      <c r="K21" s="1"/>
      <c r="L21" s="1"/>
    </row>
    <row r="22" spans="2:12" ht="16.5" thickBot="1">
      <c r="B22" s="219" t="s">
        <v>258</v>
      </c>
      <c r="C22" s="224"/>
      <c r="D22" s="224"/>
      <c r="E22" s="224"/>
      <c r="F22" s="224"/>
      <c r="G22" s="276"/>
      <c r="H22" s="1" t="s">
        <v>259</v>
      </c>
      <c r="I22" s="218" t="s">
        <v>260</v>
      </c>
      <c r="J22" s="1"/>
      <c r="K22" s="1"/>
      <c r="L22" s="1"/>
    </row>
    <row r="23" spans="2:12" ht="16">
      <c r="B23" s="219" t="s">
        <v>261</v>
      </c>
      <c r="C23" s="224"/>
      <c r="D23" s="224"/>
      <c r="E23" s="224"/>
      <c r="F23" s="234"/>
      <c r="G23" s="277"/>
      <c r="H23" s="1" t="s">
        <v>259</v>
      </c>
      <c r="I23" s="238" t="s">
        <v>262</v>
      </c>
      <c r="J23" s="1"/>
      <c r="K23" s="1"/>
      <c r="L23" s="1"/>
    </row>
    <row r="24" spans="2:12">
      <c r="B24" s="1"/>
      <c r="C24" s="1"/>
      <c r="D24" s="1"/>
      <c r="E24" s="1"/>
      <c r="F24" s="1"/>
      <c r="G24" s="1"/>
      <c r="H24" s="1"/>
      <c r="I24" s="1"/>
      <c r="J24" s="1"/>
      <c r="K24" s="1"/>
      <c r="L24" s="1"/>
    </row>
    <row r="25" spans="2:12" ht="21.5" thickBot="1">
      <c r="B25" s="20" t="s">
        <v>263</v>
      </c>
      <c r="C25" s="20"/>
      <c r="D25" s="20"/>
      <c r="E25" s="20"/>
      <c r="F25" s="1"/>
      <c r="G25" s="1"/>
      <c r="H25" s="1"/>
      <c r="I25" s="1"/>
      <c r="J25" s="1"/>
      <c r="K25" s="1"/>
      <c r="L25" s="1"/>
    </row>
    <row r="26" spans="2:12" ht="16.5" thickBot="1">
      <c r="B26" s="219" t="s">
        <v>264</v>
      </c>
      <c r="C26" s="224"/>
      <c r="D26" s="224"/>
      <c r="E26" s="224"/>
      <c r="F26" s="224"/>
      <c r="G26" s="276"/>
      <c r="H26" s="1" t="s">
        <v>265</v>
      </c>
      <c r="I26" s="218" t="s">
        <v>260</v>
      </c>
      <c r="J26" s="1"/>
      <c r="K26" s="1"/>
      <c r="L26" s="1"/>
    </row>
    <row r="27" spans="2:12" ht="16">
      <c r="B27" s="219" t="s">
        <v>266</v>
      </c>
      <c r="C27" s="224"/>
      <c r="D27" s="224"/>
      <c r="E27" s="224"/>
      <c r="F27" s="234"/>
      <c r="G27" s="277"/>
      <c r="H27" s="1" t="s">
        <v>265</v>
      </c>
      <c r="I27" s="218" t="s">
        <v>267</v>
      </c>
      <c r="J27" s="1"/>
      <c r="K27" s="1"/>
      <c r="L27" s="1"/>
    </row>
    <row r="28" spans="2:12">
      <c r="B28" s="1"/>
      <c r="C28" s="1"/>
      <c r="D28" s="1"/>
      <c r="E28" s="1"/>
      <c r="F28" s="1"/>
      <c r="G28" s="1"/>
      <c r="H28" s="1"/>
      <c r="I28" s="1"/>
      <c r="J28" s="1"/>
      <c r="K28" s="1"/>
      <c r="L28" s="1"/>
    </row>
    <row r="29" spans="2:12" ht="21.5" thickBot="1">
      <c r="B29" s="20" t="s">
        <v>268</v>
      </c>
      <c r="C29" s="20"/>
      <c r="D29" s="20"/>
      <c r="E29" s="97" t="s">
        <v>170</v>
      </c>
      <c r="F29" s="97" t="s">
        <v>172</v>
      </c>
      <c r="G29" s="1"/>
      <c r="H29" s="1"/>
      <c r="I29" s="1"/>
      <c r="J29" s="1"/>
      <c r="K29" s="1"/>
      <c r="L29" s="1"/>
    </row>
    <row r="30" spans="2:12" ht="16.5" thickBot="1">
      <c r="B30" s="219" t="s">
        <v>269</v>
      </c>
      <c r="C30" s="224"/>
      <c r="D30" s="224"/>
      <c r="E30" s="224"/>
      <c r="F30" s="224"/>
      <c r="G30" s="276"/>
      <c r="H30" s="1" t="s">
        <v>270</v>
      </c>
      <c r="I30" s="218" t="s">
        <v>260</v>
      </c>
      <c r="J30" s="1"/>
      <c r="K30" s="1"/>
      <c r="L30" s="1"/>
    </row>
    <row r="31" spans="2:12" ht="16">
      <c r="B31" s="219" t="s">
        <v>271</v>
      </c>
      <c r="C31" s="224"/>
      <c r="D31" s="224"/>
      <c r="E31" s="239">
        <f>Nybygg!E62</f>
        <v>0</v>
      </c>
      <c r="F31" s="239">
        <f>Bevaring!E61</f>
        <v>0</v>
      </c>
      <c r="G31" s="232"/>
      <c r="H31" s="1" t="s">
        <v>270</v>
      </c>
      <c r="I31" s="218" t="s">
        <v>272</v>
      </c>
      <c r="J31" s="1"/>
      <c r="K31" s="1"/>
      <c r="L31" s="1"/>
    </row>
    <row r="32" spans="2:12" ht="16">
      <c r="B32" s="219" t="s">
        <v>273</v>
      </c>
      <c r="C32" s="224"/>
      <c r="D32" s="220"/>
      <c r="E32" s="220"/>
      <c r="F32" s="240"/>
      <c r="G32" s="277"/>
      <c r="H32" s="1" t="s">
        <v>274</v>
      </c>
      <c r="I32" s="218" t="s">
        <v>275</v>
      </c>
      <c r="J32" s="1"/>
      <c r="K32" s="1"/>
      <c r="L32" s="1"/>
    </row>
    <row r="33" spans="2:12" ht="16">
      <c r="B33" s="219" t="s">
        <v>276</v>
      </c>
      <c r="C33" s="224"/>
      <c r="D33" s="220"/>
      <c r="E33" s="220"/>
      <c r="F33" s="240"/>
      <c r="G33" s="277"/>
      <c r="H33" s="1" t="s">
        <v>270</v>
      </c>
      <c r="I33" s="218" t="s">
        <v>277</v>
      </c>
      <c r="J33" s="1"/>
      <c r="K33" s="1"/>
      <c r="L33" s="1"/>
    </row>
    <row r="34" spans="2:12" ht="16">
      <c r="B34" s="219" t="s">
        <v>278</v>
      </c>
      <c r="C34" s="224"/>
      <c r="D34" s="220"/>
      <c r="E34" s="220"/>
      <c r="F34" s="240"/>
      <c r="G34" s="275"/>
      <c r="H34" s="1" t="s">
        <v>279</v>
      </c>
      <c r="I34" s="218" t="s">
        <v>280</v>
      </c>
      <c r="J34" s="1"/>
      <c r="K34" s="1"/>
      <c r="L34" s="1"/>
    </row>
    <row r="35" spans="2:12" ht="16">
      <c r="B35" s="219" t="s">
        <v>281</v>
      </c>
      <c r="C35" s="224"/>
      <c r="D35" s="224"/>
      <c r="E35" s="224"/>
      <c r="F35" s="234"/>
      <c r="G35" s="275"/>
      <c r="H35" s="1" t="s">
        <v>282</v>
      </c>
      <c r="I35" s="218" t="s">
        <v>283</v>
      </c>
      <c r="J35" s="1"/>
      <c r="K35" s="1"/>
      <c r="L35" s="1"/>
    </row>
    <row r="36" spans="2:12">
      <c r="B36" s="1"/>
      <c r="C36" s="1"/>
      <c r="D36" s="1"/>
      <c r="E36" s="1"/>
      <c r="F36" s="1"/>
      <c r="G36" s="1"/>
      <c r="H36" s="1"/>
      <c r="I36" s="1"/>
      <c r="J36" s="1"/>
      <c r="K36" s="1"/>
      <c r="L36" s="1"/>
    </row>
    <row r="37" spans="2:12" ht="21.5" thickBot="1">
      <c r="B37" s="20" t="s">
        <v>284</v>
      </c>
      <c r="C37" s="20"/>
      <c r="D37" s="20"/>
      <c r="E37" s="20"/>
      <c r="F37" s="1"/>
      <c r="G37" s="1"/>
      <c r="H37" s="1"/>
      <c r="I37" s="1"/>
      <c r="J37" s="1"/>
      <c r="K37" s="1"/>
      <c r="L37" s="1"/>
    </row>
    <row r="38" spans="2:12" ht="16.5" thickBot="1">
      <c r="B38" s="219" t="s">
        <v>285</v>
      </c>
      <c r="C38" s="224"/>
      <c r="D38" s="224"/>
      <c r="E38" s="224"/>
      <c r="F38" s="224"/>
      <c r="G38" s="276"/>
      <c r="H38" s="1" t="s">
        <v>286</v>
      </c>
      <c r="I38" s="218" t="s">
        <v>260</v>
      </c>
      <c r="J38" s="1"/>
      <c r="K38" s="1"/>
      <c r="L38" s="1"/>
    </row>
    <row r="39" spans="2:12" ht="16">
      <c r="B39" s="219" t="s">
        <v>287</v>
      </c>
      <c r="C39" s="224"/>
      <c r="D39" s="224"/>
      <c r="E39" s="224"/>
      <c r="F39" s="234"/>
      <c r="G39" s="277"/>
      <c r="H39" s="1" t="s">
        <v>286</v>
      </c>
      <c r="I39" s="218" t="s">
        <v>288</v>
      </c>
      <c r="J39" s="1"/>
      <c r="K39" s="1"/>
      <c r="L39" s="1"/>
    </row>
    <row r="40" spans="2:12" ht="16">
      <c r="B40" s="219" t="s">
        <v>289</v>
      </c>
      <c r="C40" s="224"/>
      <c r="D40" s="224"/>
      <c r="E40" s="224"/>
      <c r="F40" s="234"/>
      <c r="G40" s="275"/>
      <c r="H40" s="1" t="s">
        <v>286</v>
      </c>
      <c r="I40" s="218" t="s">
        <v>290</v>
      </c>
      <c r="J40" s="1"/>
      <c r="K40" s="1"/>
      <c r="L40" s="1"/>
    </row>
    <row r="41" spans="2:12" ht="16">
      <c r="B41" s="232"/>
      <c r="C41" s="232"/>
      <c r="D41" s="232"/>
      <c r="E41" s="232"/>
      <c r="F41" s="1"/>
      <c r="G41" s="1"/>
      <c r="H41" s="1"/>
      <c r="I41" s="1"/>
      <c r="J41" s="1"/>
      <c r="K41" s="1"/>
      <c r="L41" s="1"/>
    </row>
    <row r="42" spans="2:12" ht="21">
      <c r="B42" s="20" t="s">
        <v>291</v>
      </c>
      <c r="C42" s="20"/>
      <c r="D42" s="20"/>
      <c r="E42" s="20"/>
      <c r="F42" s="1"/>
      <c r="G42" s="1"/>
      <c r="H42" s="1"/>
      <c r="I42" s="1"/>
      <c r="J42" s="1"/>
      <c r="K42" s="1"/>
      <c r="L42" s="1"/>
    </row>
    <row r="43" spans="2:12" ht="16">
      <c r="B43" s="219" t="s">
        <v>292</v>
      </c>
      <c r="C43" s="224"/>
      <c r="D43" s="224"/>
      <c r="E43" s="224"/>
      <c r="F43" s="234"/>
      <c r="G43" s="275"/>
      <c r="H43" s="1" t="s">
        <v>286</v>
      </c>
      <c r="I43" s="218" t="s">
        <v>293</v>
      </c>
      <c r="J43" s="1"/>
      <c r="K43" s="1"/>
      <c r="L43" s="1"/>
    </row>
    <row r="44" spans="2:12">
      <c r="B44" s="1"/>
      <c r="C44" s="1"/>
      <c r="D44" s="1"/>
      <c r="E44" s="1"/>
      <c r="F44" s="1"/>
      <c r="G44" s="1"/>
      <c r="H44" s="1"/>
      <c r="I44" s="218" t="s">
        <v>294</v>
      </c>
      <c r="J44" s="1"/>
      <c r="K44" s="1"/>
      <c r="L44" s="1"/>
    </row>
    <row r="45" spans="2:12" ht="45.75" customHeight="1">
      <c r="B45" s="407" t="s">
        <v>295</v>
      </c>
      <c r="C45" s="407"/>
      <c r="D45" s="407"/>
      <c r="E45" s="407"/>
      <c r="F45" s="407"/>
      <c r="G45" s="407"/>
      <c r="H45" s="407"/>
      <c r="I45" s="11"/>
      <c r="J45" s="1"/>
      <c r="K45" s="1"/>
      <c r="L45" s="1"/>
    </row>
    <row r="46" spans="2:12">
      <c r="B46" s="327"/>
      <c r="C46" s="328"/>
      <c r="D46" s="328"/>
      <c r="E46" s="328"/>
      <c r="F46" s="328"/>
      <c r="G46" s="328"/>
      <c r="H46" s="328"/>
      <c r="I46" s="329"/>
      <c r="J46" s="1"/>
      <c r="K46" s="1"/>
      <c r="L46" s="1"/>
    </row>
    <row r="47" spans="2:12">
      <c r="B47" s="330"/>
      <c r="C47" s="331"/>
      <c r="D47" s="331"/>
      <c r="E47" s="331"/>
      <c r="F47" s="331"/>
      <c r="G47" s="331"/>
      <c r="H47" s="331"/>
      <c r="I47" s="332"/>
      <c r="J47" s="1"/>
      <c r="K47" s="1"/>
      <c r="L47" s="1"/>
    </row>
    <row r="48" spans="2:12">
      <c r="B48" s="330"/>
      <c r="C48" s="331"/>
      <c r="D48" s="331"/>
      <c r="E48" s="331"/>
      <c r="F48" s="331"/>
      <c r="G48" s="331"/>
      <c r="H48" s="331"/>
      <c r="I48" s="332"/>
      <c r="J48" s="1"/>
      <c r="K48" s="1"/>
      <c r="L48" s="1"/>
    </row>
    <row r="49" spans="2:12">
      <c r="B49" s="330"/>
      <c r="C49" s="331"/>
      <c r="D49" s="331"/>
      <c r="E49" s="331"/>
      <c r="F49" s="331"/>
      <c r="G49" s="331"/>
      <c r="H49" s="331"/>
      <c r="I49" s="332"/>
      <c r="J49" s="1"/>
      <c r="K49" s="1"/>
      <c r="L49" s="1"/>
    </row>
    <row r="50" spans="2:12">
      <c r="B50" s="330"/>
      <c r="C50" s="331"/>
      <c r="D50" s="331"/>
      <c r="E50" s="331"/>
      <c r="F50" s="331"/>
      <c r="G50" s="331"/>
      <c r="H50" s="331"/>
      <c r="I50" s="332"/>
      <c r="J50" s="1"/>
      <c r="K50" s="1"/>
      <c r="L50" s="1"/>
    </row>
    <row r="51" spans="2:12">
      <c r="B51" s="330"/>
      <c r="C51" s="331"/>
      <c r="D51" s="331"/>
      <c r="E51" s="331"/>
      <c r="F51" s="331"/>
      <c r="G51" s="331"/>
      <c r="H51" s="331"/>
      <c r="I51" s="332"/>
      <c r="J51" s="1"/>
      <c r="K51" s="1"/>
      <c r="L51" s="1"/>
    </row>
    <row r="52" spans="2:12">
      <c r="B52" s="330"/>
      <c r="C52" s="331"/>
      <c r="D52" s="331"/>
      <c r="E52" s="331"/>
      <c r="F52" s="331"/>
      <c r="G52" s="331"/>
      <c r="H52" s="331"/>
      <c r="I52" s="332"/>
      <c r="J52" s="1"/>
      <c r="K52" s="1"/>
      <c r="L52" s="1"/>
    </row>
    <row r="53" spans="2:12">
      <c r="B53" s="333"/>
      <c r="C53" s="334"/>
      <c r="D53" s="334"/>
      <c r="E53" s="334"/>
      <c r="F53" s="334"/>
      <c r="G53" s="334"/>
      <c r="H53" s="334"/>
      <c r="I53" s="335"/>
      <c r="J53" s="1"/>
      <c r="K53" s="1"/>
      <c r="L53" s="1"/>
    </row>
    <row r="186" spans="1:29">
      <c r="A186" s="241"/>
    </row>
    <row r="187" spans="1:29">
      <c r="A187" s="241"/>
    </row>
    <row r="188" spans="1:29" ht="27.5">
      <c r="A188" s="241"/>
      <c r="AA188" s="242" t="s">
        <v>296</v>
      </c>
      <c r="AB188" s="243"/>
      <c r="AC188" s="243"/>
    </row>
    <row r="189" spans="1:29" ht="17.5">
      <c r="A189" s="241"/>
      <c r="AA189" s="244" t="s">
        <v>297</v>
      </c>
      <c r="AB189" s="245" t="s">
        <v>298</v>
      </c>
      <c r="AC189" s="246" t="s">
        <v>299</v>
      </c>
    </row>
    <row r="190" spans="1:29" ht="16">
      <c r="A190" s="241"/>
      <c r="AA190" s="247">
        <v>2020</v>
      </c>
      <c r="AB190" s="248">
        <v>100</v>
      </c>
      <c r="AC190" s="249">
        <v>80</v>
      </c>
    </row>
    <row r="191" spans="1:29" ht="16">
      <c r="A191" s="241" t="s">
        <v>300</v>
      </c>
      <c r="AA191" s="250">
        <v>2021</v>
      </c>
      <c r="AB191" s="251">
        <v>94.5</v>
      </c>
      <c r="AC191" s="252">
        <v>75.599999999999994</v>
      </c>
    </row>
    <row r="192" spans="1:29" ht="16">
      <c r="A192" s="241" t="s">
        <v>301</v>
      </c>
      <c r="AA192" s="247">
        <v>2022</v>
      </c>
      <c r="AB192" s="248">
        <v>89</v>
      </c>
      <c r="AC192" s="253">
        <v>71.2</v>
      </c>
    </row>
    <row r="193" spans="1:29" ht="16">
      <c r="A193" s="241" t="s">
        <v>302</v>
      </c>
      <c r="AA193" s="250">
        <v>2023</v>
      </c>
      <c r="AB193" s="251">
        <v>83.5</v>
      </c>
      <c r="AC193" s="252">
        <v>66.8</v>
      </c>
    </row>
    <row r="194" spans="1:29" ht="16">
      <c r="A194" s="241" t="s">
        <v>303</v>
      </c>
      <c r="AA194" s="247">
        <v>2024</v>
      </c>
      <c r="AB194" s="248">
        <v>78</v>
      </c>
      <c r="AC194" s="253">
        <v>62.4</v>
      </c>
    </row>
    <row r="195" spans="1:29" ht="16">
      <c r="A195" s="241" t="s">
        <v>304</v>
      </c>
      <c r="AA195" s="250">
        <v>2025</v>
      </c>
      <c r="AB195" s="251">
        <v>72.5</v>
      </c>
      <c r="AC195" s="252">
        <v>58</v>
      </c>
    </row>
    <row r="196" spans="1:29" ht="16">
      <c r="A196" s="241" t="s">
        <v>305</v>
      </c>
      <c r="AA196" s="247">
        <v>2026</v>
      </c>
      <c r="AB196" s="248">
        <v>67</v>
      </c>
      <c r="AC196" s="253">
        <v>53.6</v>
      </c>
    </row>
    <row r="197" spans="1:29" ht="16">
      <c r="A197" s="241" t="s">
        <v>306</v>
      </c>
      <c r="AA197" s="250">
        <v>2027</v>
      </c>
      <c r="AB197" s="251">
        <v>61.5</v>
      </c>
      <c r="AC197" s="252">
        <v>49.2</v>
      </c>
    </row>
    <row r="198" spans="1:29" ht="16">
      <c r="A198" s="241" t="s">
        <v>307</v>
      </c>
      <c r="AA198" s="247">
        <v>2028</v>
      </c>
      <c r="AB198" s="248">
        <v>56</v>
      </c>
      <c r="AC198" s="253">
        <v>44.8</v>
      </c>
    </row>
    <row r="199" spans="1:29" ht="16">
      <c r="A199" s="241" t="s">
        <v>308</v>
      </c>
      <c r="AA199" s="250">
        <v>2029</v>
      </c>
      <c r="AB199" s="251">
        <v>50.5</v>
      </c>
      <c r="AC199" s="252">
        <v>40.4</v>
      </c>
    </row>
    <row r="200" spans="1:29" ht="16">
      <c r="A200" s="241" t="s">
        <v>309</v>
      </c>
      <c r="AA200" s="254">
        <v>2030</v>
      </c>
      <c r="AB200" s="255">
        <v>45</v>
      </c>
      <c r="AC200" s="256">
        <v>36</v>
      </c>
    </row>
    <row r="201" spans="1:29" ht="16">
      <c r="A201" s="241" t="s">
        <v>310</v>
      </c>
      <c r="AA201" s="250">
        <v>2031</v>
      </c>
      <c r="AB201" s="251">
        <v>43.25</v>
      </c>
      <c r="AC201" s="252">
        <f>AB201*0.8</f>
        <v>34.6</v>
      </c>
    </row>
    <row r="202" spans="1:29" ht="16">
      <c r="A202" s="241" t="s">
        <v>311</v>
      </c>
      <c r="AA202" s="247">
        <v>2032</v>
      </c>
      <c r="AB202" s="248">
        <v>41.5</v>
      </c>
      <c r="AC202" s="253">
        <f t="shared" ref="AC202:AC220" si="0">AB202*0.8</f>
        <v>33.200000000000003</v>
      </c>
    </row>
    <row r="203" spans="1:29" ht="16">
      <c r="A203" s="241" t="s">
        <v>145</v>
      </c>
      <c r="AA203" s="250">
        <v>2033</v>
      </c>
      <c r="AB203" s="251">
        <v>39.75</v>
      </c>
      <c r="AC203" s="252">
        <f t="shared" si="0"/>
        <v>31.8</v>
      </c>
    </row>
    <row r="204" spans="1:29" ht="16">
      <c r="A204" s="241" t="s">
        <v>312</v>
      </c>
      <c r="AA204" s="247">
        <v>2034</v>
      </c>
      <c r="AB204" s="248">
        <v>38</v>
      </c>
      <c r="AC204" s="253">
        <f t="shared" si="0"/>
        <v>30.400000000000002</v>
      </c>
    </row>
    <row r="205" spans="1:29" ht="16">
      <c r="A205" s="241" t="s">
        <v>313</v>
      </c>
      <c r="AA205" s="250">
        <v>2035</v>
      </c>
      <c r="AB205" s="251">
        <v>36.25</v>
      </c>
      <c r="AC205" s="252">
        <f t="shared" si="0"/>
        <v>29</v>
      </c>
    </row>
    <row r="206" spans="1:29" ht="16">
      <c r="A206" s="241" t="s">
        <v>314</v>
      </c>
      <c r="AA206" s="247">
        <v>2036</v>
      </c>
      <c r="AB206" s="248">
        <v>34.5</v>
      </c>
      <c r="AC206" s="253">
        <f t="shared" si="0"/>
        <v>27.6</v>
      </c>
    </row>
    <row r="207" spans="1:29" ht="16">
      <c r="A207" s="241" t="s">
        <v>315</v>
      </c>
      <c r="AA207" s="250">
        <v>2037</v>
      </c>
      <c r="AB207" s="251">
        <v>32.75</v>
      </c>
      <c r="AC207" s="252">
        <f t="shared" si="0"/>
        <v>26.200000000000003</v>
      </c>
    </row>
    <row r="208" spans="1:29" ht="16">
      <c r="A208" s="241" t="s">
        <v>316</v>
      </c>
      <c r="AA208" s="247">
        <v>2038</v>
      </c>
      <c r="AB208" s="248">
        <v>31.000000000000004</v>
      </c>
      <c r="AC208" s="253">
        <f t="shared" si="0"/>
        <v>24.800000000000004</v>
      </c>
    </row>
    <row r="209" spans="1:30" ht="16">
      <c r="A209" s="241" t="s">
        <v>317</v>
      </c>
      <c r="AA209" s="250">
        <v>2039</v>
      </c>
      <c r="AB209" s="251">
        <v>29.250000000000004</v>
      </c>
      <c r="AC209" s="252">
        <f t="shared" si="0"/>
        <v>23.400000000000006</v>
      </c>
    </row>
    <row r="210" spans="1:30" ht="16">
      <c r="A210" s="241" t="s">
        <v>318</v>
      </c>
      <c r="AA210" s="247">
        <v>2040</v>
      </c>
      <c r="AB210" s="248">
        <v>27.500000000000004</v>
      </c>
      <c r="AC210" s="253">
        <f t="shared" si="0"/>
        <v>22.000000000000004</v>
      </c>
    </row>
    <row r="211" spans="1:30" ht="16">
      <c r="A211" s="241" t="s">
        <v>319</v>
      </c>
      <c r="AA211" s="250">
        <v>2041</v>
      </c>
      <c r="AB211" s="251">
        <v>25.750000000000007</v>
      </c>
      <c r="AC211" s="252">
        <f t="shared" si="0"/>
        <v>20.600000000000009</v>
      </c>
    </row>
    <row r="212" spans="1:30" ht="16">
      <c r="A212" s="241"/>
      <c r="AA212" s="247">
        <v>2042</v>
      </c>
      <c r="AB212" s="248">
        <v>24.000000000000007</v>
      </c>
      <c r="AC212" s="253">
        <f t="shared" si="0"/>
        <v>19.200000000000006</v>
      </c>
    </row>
    <row r="213" spans="1:30" ht="16">
      <c r="A213" s="241"/>
      <c r="AA213" s="250">
        <v>2043</v>
      </c>
      <c r="AB213" s="251">
        <v>22.250000000000007</v>
      </c>
      <c r="AC213" s="252">
        <f t="shared" si="0"/>
        <v>17.800000000000008</v>
      </c>
    </row>
    <row r="214" spans="1:30" ht="16">
      <c r="A214" s="241"/>
      <c r="AA214" s="247">
        <v>2044</v>
      </c>
      <c r="AB214" s="248">
        <v>20.500000000000007</v>
      </c>
      <c r="AC214" s="253">
        <f t="shared" si="0"/>
        <v>16.400000000000006</v>
      </c>
    </row>
    <row r="215" spans="1:30" ht="16">
      <c r="A215" s="241"/>
      <c r="AA215" s="250">
        <v>2045</v>
      </c>
      <c r="AB215" s="251">
        <v>18.750000000000007</v>
      </c>
      <c r="AC215" s="252">
        <f t="shared" si="0"/>
        <v>15.000000000000007</v>
      </c>
    </row>
    <row r="216" spans="1:30" ht="16">
      <c r="A216" s="241"/>
      <c r="AA216" s="247">
        <v>2046</v>
      </c>
      <c r="AB216" s="248">
        <v>17.000000000000007</v>
      </c>
      <c r="AC216" s="253">
        <f t="shared" si="0"/>
        <v>13.600000000000007</v>
      </c>
    </row>
    <row r="217" spans="1:30" ht="16">
      <c r="AA217" s="250">
        <v>2047</v>
      </c>
      <c r="AB217" s="251">
        <v>15.250000000000007</v>
      </c>
      <c r="AC217" s="252">
        <f t="shared" si="0"/>
        <v>12.200000000000006</v>
      </c>
    </row>
    <row r="218" spans="1:30" ht="16">
      <c r="AA218" s="247">
        <v>2048</v>
      </c>
      <c r="AB218" s="248">
        <v>13.500000000000007</v>
      </c>
      <c r="AC218" s="253">
        <f t="shared" si="0"/>
        <v>10.800000000000006</v>
      </c>
    </row>
    <row r="219" spans="1:30" ht="16">
      <c r="AA219" s="250">
        <v>2049</v>
      </c>
      <c r="AB219" s="251">
        <v>11.750000000000007</v>
      </c>
      <c r="AC219" s="252">
        <f t="shared" si="0"/>
        <v>9.4000000000000057</v>
      </c>
    </row>
    <row r="220" spans="1:30" ht="16">
      <c r="AA220" s="254">
        <v>2050</v>
      </c>
      <c r="AB220" s="255">
        <v>10.000000000000007</v>
      </c>
      <c r="AC220" s="256">
        <f t="shared" si="0"/>
        <v>8.0000000000000053</v>
      </c>
    </row>
    <row r="222" spans="1:30" ht="27.5">
      <c r="AA222" s="257" t="s">
        <v>320</v>
      </c>
      <c r="AB222" s="258"/>
      <c r="AC222" s="258"/>
      <c r="AD222" s="258"/>
    </row>
    <row r="223" spans="1:30" ht="53">
      <c r="AA223" s="259" t="s">
        <v>321</v>
      </c>
      <c r="AB223" s="260" t="s">
        <v>322</v>
      </c>
      <c r="AC223" s="260" t="s">
        <v>323</v>
      </c>
      <c r="AD223" s="261" t="s">
        <v>324</v>
      </c>
    </row>
    <row r="224" spans="1:30" ht="15.5">
      <c r="AA224" s="262" t="s">
        <v>325</v>
      </c>
      <c r="AB224" s="263">
        <f>288*0.95</f>
        <v>273.59999999999997</v>
      </c>
      <c r="AC224" s="263">
        <v>631</v>
      </c>
      <c r="AD224" s="264">
        <f>AB224+AC224</f>
        <v>904.59999999999991</v>
      </c>
    </row>
    <row r="225" spans="27:30" ht="15.5">
      <c r="AA225" s="265" t="s">
        <v>326</v>
      </c>
      <c r="AB225" s="266">
        <f>505*0.95</f>
        <v>479.75</v>
      </c>
      <c r="AC225" s="267">
        <v>584</v>
      </c>
      <c r="AD225" s="268">
        <f t="shared" ref="AD225:AD236" si="1">AB225+AC225</f>
        <v>1063.75</v>
      </c>
    </row>
    <row r="226" spans="27:30" ht="15.5">
      <c r="AA226" s="262" t="s">
        <v>327</v>
      </c>
      <c r="AB226" s="263">
        <f>402*0.95</f>
        <v>381.9</v>
      </c>
      <c r="AC226" s="269">
        <v>830</v>
      </c>
      <c r="AD226" s="264">
        <f t="shared" si="1"/>
        <v>1211.9000000000001</v>
      </c>
    </row>
    <row r="227" spans="27:30" ht="15.5">
      <c r="AA227" s="265" t="s">
        <v>328</v>
      </c>
      <c r="AB227" s="266">
        <f>427*0.95</f>
        <v>405.65</v>
      </c>
      <c r="AC227" s="267">
        <v>708</v>
      </c>
      <c r="AD227" s="268">
        <f t="shared" si="1"/>
        <v>1113.6500000000001</v>
      </c>
    </row>
    <row r="228" spans="27:30" ht="15.5">
      <c r="AA228" s="262" t="s">
        <v>329</v>
      </c>
      <c r="AB228" s="263">
        <f>402*0.95</f>
        <v>381.9</v>
      </c>
      <c r="AC228" s="269">
        <v>677</v>
      </c>
      <c r="AD228" s="264">
        <f t="shared" si="1"/>
        <v>1058.9000000000001</v>
      </c>
    </row>
    <row r="229" spans="27:30" ht="15.5">
      <c r="AA229" s="265" t="s">
        <v>330</v>
      </c>
      <c r="AB229" s="266">
        <f>402*0.95</f>
        <v>381.9</v>
      </c>
      <c r="AC229" s="267">
        <v>769</v>
      </c>
      <c r="AD229" s="268">
        <f t="shared" si="1"/>
        <v>1150.9000000000001</v>
      </c>
    </row>
    <row r="230" spans="27:30" ht="15.5">
      <c r="AA230" s="262" t="s">
        <v>331</v>
      </c>
      <c r="AB230" s="263">
        <f>505*0.95</f>
        <v>479.75</v>
      </c>
      <c r="AC230" s="269">
        <v>1384</v>
      </c>
      <c r="AD230" s="264">
        <f t="shared" si="1"/>
        <v>1863.75</v>
      </c>
    </row>
    <row r="231" spans="27:30" ht="15.5">
      <c r="AA231" s="265" t="s">
        <v>332</v>
      </c>
      <c r="AB231" s="266">
        <f>432*0.95</f>
        <v>410.4</v>
      </c>
      <c r="AC231" s="267">
        <v>1199</v>
      </c>
      <c r="AD231" s="268">
        <f t="shared" si="1"/>
        <v>1609.4</v>
      </c>
    </row>
    <row r="232" spans="27:30" ht="15.5">
      <c r="AA232" s="262" t="s">
        <v>333</v>
      </c>
      <c r="AB232" s="263">
        <f>505*0.95</f>
        <v>479.75</v>
      </c>
      <c r="AC232" s="269">
        <v>1046</v>
      </c>
      <c r="AD232" s="264">
        <f t="shared" si="1"/>
        <v>1525.75</v>
      </c>
    </row>
    <row r="233" spans="27:30" ht="15.5">
      <c r="AA233" s="265" t="s">
        <v>334</v>
      </c>
      <c r="AB233" s="266">
        <f>376*0.95</f>
        <v>357.2</v>
      </c>
      <c r="AC233" s="267">
        <v>892</v>
      </c>
      <c r="AD233" s="268">
        <f t="shared" si="1"/>
        <v>1249.2</v>
      </c>
    </row>
    <row r="234" spans="27:30" ht="15.5">
      <c r="AA234" s="262" t="s">
        <v>335</v>
      </c>
      <c r="AB234" s="263">
        <f>376*0.95</f>
        <v>357.2</v>
      </c>
      <c r="AC234" s="269">
        <v>1107</v>
      </c>
      <c r="AD234" s="264">
        <f t="shared" si="1"/>
        <v>1464.2</v>
      </c>
    </row>
    <row r="235" spans="27:30" ht="15.5">
      <c r="AA235" s="265" t="s">
        <v>336</v>
      </c>
      <c r="AB235" s="266">
        <f>402*0.95</f>
        <v>381.9</v>
      </c>
      <c r="AC235" s="267">
        <v>800</v>
      </c>
      <c r="AD235" s="268">
        <f t="shared" si="1"/>
        <v>1181.9000000000001</v>
      </c>
    </row>
    <row r="236" spans="27:30" ht="15.5">
      <c r="AA236" s="270" t="s">
        <v>337</v>
      </c>
      <c r="AB236" s="271">
        <f>582*0.95</f>
        <v>552.9</v>
      </c>
      <c r="AC236" s="272">
        <v>861</v>
      </c>
      <c r="AD236" s="273">
        <f t="shared" si="1"/>
        <v>1413.9</v>
      </c>
    </row>
  </sheetData>
  <sheetProtection sheet="1" objects="1" scenarios="1" selectLockedCells="1"/>
  <protectedRanges>
    <protectedRange sqref="G38:G40 G43 B46:I53 G32:G35 G30 G26:G27 G22:G23 G18:G19 C10:D10" name="Område1"/>
  </protectedRanges>
  <mergeCells count="4">
    <mergeCell ref="B4:I5"/>
    <mergeCell ref="B45:H45"/>
    <mergeCell ref="B46:I53"/>
    <mergeCell ref="B7:L7"/>
  </mergeCells>
  <conditionalFormatting sqref="A191:A211">
    <cfRule type="expression" dxfId="62" priority="22">
      <formula>AND($N$1="Nei",$N$2="Nei")</formula>
    </cfRule>
  </conditionalFormatting>
  <conditionalFormatting sqref="B1">
    <cfRule type="expression" dxfId="60" priority="4">
      <formula>AND($L$3="Nei",$L$4="Nei")</formula>
    </cfRule>
  </conditionalFormatting>
  <conditionalFormatting sqref="B10:D10 I11:L18">
    <cfRule type="expression" dxfId="59" priority="81">
      <formula>$O$1="Nei"</formula>
    </cfRule>
  </conditionalFormatting>
  <conditionalFormatting sqref="B29:D29">
    <cfRule type="expression" dxfId="58" priority="75">
      <formula>$O$1="Nei"</formula>
    </cfRule>
    <cfRule type="expression" dxfId="57" priority="74">
      <formula>($O$2="Nei")</formula>
    </cfRule>
  </conditionalFormatting>
  <conditionalFormatting sqref="B37:E37">
    <cfRule type="expression" dxfId="56" priority="73">
      <formula>$O$1="Nei"</formula>
    </cfRule>
    <cfRule type="expression" dxfId="55" priority="72">
      <formula>($O$2="Nei")</formula>
    </cfRule>
  </conditionalFormatting>
  <conditionalFormatting sqref="B40:E41">
    <cfRule type="expression" dxfId="54" priority="60">
      <formula>AND($O$1="Nei",$O$2="Nei")</formula>
    </cfRule>
  </conditionalFormatting>
  <conditionalFormatting sqref="B42:E42">
    <cfRule type="expression" dxfId="53" priority="71">
      <formula>$O$1="Nei"</formula>
    </cfRule>
    <cfRule type="expression" dxfId="52" priority="70">
      <formula>($O$2="Nei")</formula>
    </cfRule>
  </conditionalFormatting>
  <conditionalFormatting sqref="B45:E45">
    <cfRule type="expression" dxfId="51" priority="58">
      <formula>AND($O$1="Nei",$O$2="Nei")</formula>
    </cfRule>
  </conditionalFormatting>
  <conditionalFormatting sqref="B11:G14">
    <cfRule type="expression" dxfId="50" priority="6">
      <formula>AND($O$1="Nei",$O$2="Nei")</formula>
    </cfRule>
  </conditionalFormatting>
  <conditionalFormatting sqref="B16:G17">
    <cfRule type="expression" dxfId="49" priority="78">
      <formula>($O$2="Nei")</formula>
    </cfRule>
    <cfRule type="expression" dxfId="48" priority="79">
      <formula>$O$1="Nei"</formula>
    </cfRule>
  </conditionalFormatting>
  <conditionalFormatting sqref="B18:G19">
    <cfRule type="expression" dxfId="47" priority="66">
      <formula>AND($O$1="Nei",$O$2="Nei")</formula>
    </cfRule>
  </conditionalFormatting>
  <conditionalFormatting sqref="B22:G23">
    <cfRule type="expression" dxfId="46" priority="65">
      <formula>AND($O$1="Nei",$O$2="Nei")</formula>
    </cfRule>
  </conditionalFormatting>
  <conditionalFormatting sqref="B26:G28">
    <cfRule type="expression" dxfId="45" priority="64">
      <formula>AND($O$1="Nei",$O$2="Nei")</formula>
    </cfRule>
  </conditionalFormatting>
  <conditionalFormatting sqref="B30:G35">
    <cfRule type="expression" dxfId="44" priority="62">
      <formula>AND($O$1="Nei",$O$2="Nei")</formula>
    </cfRule>
  </conditionalFormatting>
  <conditionalFormatting sqref="B38:G39">
    <cfRule type="expression" dxfId="43" priority="61">
      <formula>AND($O$1="Nei",$O$2="Nei")</formula>
    </cfRule>
  </conditionalFormatting>
  <conditionalFormatting sqref="B2:L6 B7 B8:L9">
    <cfRule type="expression" dxfId="42" priority="52">
      <formula>$O$1="Nei"</formula>
    </cfRule>
    <cfRule type="expression" dxfId="41" priority="51">
      <formula>($O$2="Nei")</formula>
    </cfRule>
  </conditionalFormatting>
  <conditionalFormatting sqref="E15:G15 I19:L21 B20:E20 F20:G21 J22:L22 I23:L25 B24:E24 F24:G25 J26:L26 I27:L29 G29 J30:L31 I32:L32 I34:L34 B36:E36 F36:G37 I36:L37 J38:L38 I39:L43 B43:G43 B44:L44 I45 J45:L53 B46:I53">
    <cfRule type="expression" dxfId="40" priority="83">
      <formula>AND($O$1="Nei",$O$2="Nei")</formula>
    </cfRule>
  </conditionalFormatting>
  <conditionalFormatting sqref="F40:G42">
    <cfRule type="expression" dxfId="39" priority="59">
      <formula>AND($O$1="Nei",$O$2="Nei")</formula>
    </cfRule>
  </conditionalFormatting>
  <conditionalFormatting sqref="G10">
    <cfRule type="expression" dxfId="38" priority="2">
      <formula>AND($O$1="Nei",$O$2="Nei")</formula>
    </cfRule>
  </conditionalFormatting>
  <conditionalFormatting sqref="G10:L10 B21:E21 B25:E25">
    <cfRule type="expression" dxfId="37" priority="77">
      <formula>$O$1="Nei"</formula>
    </cfRule>
    <cfRule type="expression" dxfId="36" priority="76">
      <formula>($O$2="Nei")</formula>
    </cfRule>
  </conditionalFormatting>
  <conditionalFormatting sqref="I10:I15">
    <cfRule type="expression" dxfId="35" priority="57">
      <formula>$O$1="Nei"</formula>
    </cfRule>
    <cfRule type="notContainsBlanks" dxfId="33" priority="56">
      <formula>LEN(TRIM(I10))&gt;0</formula>
    </cfRule>
    <cfRule type="expression" dxfId="32" priority="54">
      <formula>($O$2="Nei")</formula>
    </cfRule>
  </conditionalFormatting>
  <conditionalFormatting sqref="I22">
    <cfRule type="expression" dxfId="31" priority="48">
      <formula>$O$1="Nei"</formula>
    </cfRule>
    <cfRule type="expression" dxfId="30" priority="49">
      <formula>($O$2="Nei")</formula>
    </cfRule>
    <cfRule type="expression" dxfId="29" priority="50">
      <formula>$O$1="Nei"</formula>
    </cfRule>
    <cfRule type="expression" dxfId="28" priority="45">
      <formula>($O$2="Nei")</formula>
    </cfRule>
    <cfRule type="notContainsBlanks" dxfId="26" priority="47">
      <formula>LEN(TRIM(I22))&gt;0</formula>
    </cfRule>
  </conditionalFormatting>
  <conditionalFormatting sqref="I26">
    <cfRule type="notContainsBlanks" dxfId="24" priority="41">
      <formula>LEN(TRIM(I26))&gt;0</formula>
    </cfRule>
    <cfRule type="expression" dxfId="23" priority="39">
      <formula>($O$2="Nei")</formula>
    </cfRule>
    <cfRule type="expression" dxfId="22" priority="44">
      <formula>$O$1="Nei"</formula>
    </cfRule>
    <cfRule type="expression" dxfId="21" priority="43">
      <formula>($O$2="Nei")</formula>
    </cfRule>
    <cfRule type="expression" dxfId="20" priority="42">
      <formula>$O$1="Nei"</formula>
    </cfRule>
  </conditionalFormatting>
  <conditionalFormatting sqref="I30">
    <cfRule type="expression" dxfId="19" priority="38">
      <formula>$O$1="Nei"</formula>
    </cfRule>
    <cfRule type="expression" dxfId="18" priority="37">
      <formula>($O$2="Nei")</formula>
    </cfRule>
    <cfRule type="expression" dxfId="17" priority="36">
      <formula>$O$1="Nei"</formula>
    </cfRule>
    <cfRule type="notContainsBlanks" dxfId="16" priority="35">
      <formula>LEN(TRIM(I30))&gt;0</formula>
    </cfRule>
  </conditionalFormatting>
  <conditionalFormatting sqref="I30:I31">
    <cfRule type="expression" dxfId="15" priority="19">
      <formula>($O$2="Nei")</formula>
    </cfRule>
  </conditionalFormatting>
  <conditionalFormatting sqref="I31">
    <cfRule type="expression" dxfId="13" priority="20">
      <formula>$O$1="Nei"</formula>
    </cfRule>
    <cfRule type="expression" dxfId="12" priority="18">
      <formula>$O$1="Nei"</formula>
    </cfRule>
    <cfRule type="expression" dxfId="11" priority="15">
      <formula>($O$2="Nei")</formula>
    </cfRule>
    <cfRule type="notContainsBlanks" dxfId="10" priority="17">
      <formula>LEN(TRIM(I31))&gt;0</formula>
    </cfRule>
  </conditionalFormatting>
  <conditionalFormatting sqref="I38">
    <cfRule type="expression" dxfId="9" priority="32">
      <formula>$O$1="Nei"</formula>
    </cfRule>
    <cfRule type="expression" dxfId="8" priority="31">
      <formula>($O$2="Nei")</formula>
    </cfRule>
    <cfRule type="expression" dxfId="7" priority="30">
      <formula>$O$1="Nei"</formula>
    </cfRule>
    <cfRule type="notContainsBlanks" dxfId="6" priority="29">
      <formula>LEN(TRIM(I38))&gt;0</formula>
    </cfRule>
    <cfRule type="expression" dxfId="4" priority="27">
      <formula>($O$2="Nei")</formula>
    </cfRule>
  </conditionalFormatting>
  <conditionalFormatting sqref="I18:K18">
    <cfRule type="notContainsBlanks" dxfId="3" priority="82">
      <formula>LEN(TRIM(I18))&gt;0</formula>
    </cfRule>
  </conditionalFormatting>
  <conditionalFormatting sqref="I11:L18 B10:D10">
    <cfRule type="expression" dxfId="2" priority="80">
      <formula>($O$2="Nei")</formula>
    </cfRule>
  </conditionalFormatting>
  <dataValidations count="8">
    <dataValidation type="list" allowBlank="1" showInputMessage="1" showErrorMessage="1" sqref="G35" xr:uid="{207C668F-3F4B-4937-8994-659B77F87CCD}">
      <formula1>$A$207:$A$211</formula1>
    </dataValidation>
    <dataValidation type="list" allowBlank="1" showInputMessage="1" showErrorMessage="1" sqref="G34" xr:uid="{2983403D-13A0-4736-B91A-C6D8B8F4F7D4}">
      <formula1>$A$200:$A$206</formula1>
    </dataValidation>
    <dataValidation type="list" allowBlank="1" showInputMessage="1" showErrorMessage="1" sqref="G19" xr:uid="{E532C2F8-D228-4F08-9030-E9D90AD5CC08}">
      <formula1>$A$195:$A$199</formula1>
    </dataValidation>
    <dataValidation type="list" allowBlank="1" showInputMessage="1" showErrorMessage="1" sqref="G18" xr:uid="{A3E9F327-052A-44C3-BE0E-6B91A7FC955A}">
      <formula1>$A$191:$A$194</formula1>
    </dataValidation>
    <dataValidation type="decimal" operator="greaterThanOrEqual" allowBlank="1" showInputMessage="1" showErrorMessage="1" errorTitle="Ugyldig input" error="Input må være et tall" sqref="J18:K18" xr:uid="{693464D4-17C6-4621-8CF4-7FDF72D36401}">
      <formula1>0</formula1>
    </dataValidation>
    <dataValidation type="list" allowBlank="1" showInputMessage="1" showErrorMessage="1" sqref="C10" xr:uid="{88BD853E-BD52-4BD3-BF78-9ADC284C71C3}">
      <formula1>$AA$190:$AA$220</formula1>
    </dataValidation>
    <dataValidation type="list" allowBlank="1" showInputMessage="1" showErrorMessage="1" sqref="D10" xr:uid="{27644EA1-1868-4AE6-B99E-6577E2E576F0}">
      <formula1>$AA$224:$AA$236</formula1>
    </dataValidation>
    <dataValidation type="decimal" operator="greaterThanOrEqual" allowBlank="1" showInputMessage="1" errorTitle="Ugyldig input" error="Input må være et tall" sqref="I18" xr:uid="{2F030398-4A45-4303-8DB6-02D703726C7A}">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87E53F6-226C-4C71-A7C8-565A3B855B57}">
            <xm:f>'Forside '!$D$21="Nei"</xm:f>
            <x14:dxf>
              <font>
                <color theme="2" tint="-0.499984740745262"/>
              </font>
              <fill>
                <patternFill>
                  <bgColor theme="2" tint="-9.9948118533890809E-2"/>
                </patternFill>
              </fill>
            </x14:dxf>
          </x14:cfRule>
          <xm:sqref>A1:AA2 A3:P6 A7:B7 M7:P7 A8:P8 A9:AA10 A15:P15 R15:T15 V15:W15</xm:sqref>
        </x14:conditionalFormatting>
        <x14:conditionalFormatting xmlns:xm="http://schemas.microsoft.com/office/excel/2006/main">
          <x14:cfRule type="expression" priority="55" id="{2CF12DFA-84B9-48EF-9D79-E464D2C5F059}">
            <xm:f>Sammendrag!$B$29=Nei</xm:f>
            <x14:dxf>
              <fill>
                <patternFill>
                  <bgColor theme="2" tint="-9.9948118533890809E-2"/>
                </patternFill>
              </fill>
            </x14:dxf>
          </x14:cfRule>
          <xm:sqref>I10:I15</xm:sqref>
        </x14:conditionalFormatting>
        <x14:conditionalFormatting xmlns:xm="http://schemas.microsoft.com/office/excel/2006/main">
          <x14:cfRule type="expression" priority="46" id="{2743F101-A5BD-4067-99B8-0DA7708945DE}">
            <xm:f>Sammendrag!$B$29=Nei</xm:f>
            <x14:dxf>
              <fill>
                <patternFill>
                  <bgColor theme="2" tint="-9.9948118533890809E-2"/>
                </patternFill>
              </fill>
            </x14:dxf>
          </x14:cfRule>
          <xm:sqref>I22</xm:sqref>
        </x14:conditionalFormatting>
        <x14:conditionalFormatting xmlns:xm="http://schemas.microsoft.com/office/excel/2006/main">
          <x14:cfRule type="expression" priority="40" id="{2F3BDAD3-6B0B-423F-9275-D6DAE7E75E0E}">
            <xm:f>Sammendrag!$B$29=Nei</xm:f>
            <x14:dxf>
              <fill>
                <patternFill>
                  <bgColor theme="2" tint="-9.9948118533890809E-2"/>
                </patternFill>
              </fill>
            </x14:dxf>
          </x14:cfRule>
          <xm:sqref>I26</xm:sqref>
        </x14:conditionalFormatting>
        <x14:conditionalFormatting xmlns:xm="http://schemas.microsoft.com/office/excel/2006/main">
          <x14:cfRule type="expression" priority="16" id="{6D35808C-6A8A-4A81-B7B1-1C8A07BC96D0}">
            <xm:f>Sammendrag!$B$29=Nei</xm:f>
            <x14:dxf>
              <fill>
                <patternFill>
                  <bgColor theme="2" tint="-9.9948118533890809E-2"/>
                </patternFill>
              </fill>
            </x14:dxf>
          </x14:cfRule>
          <xm:sqref>I30:I31</xm:sqref>
        </x14:conditionalFormatting>
        <x14:conditionalFormatting xmlns:xm="http://schemas.microsoft.com/office/excel/2006/main">
          <x14:cfRule type="expression" priority="28" id="{093CF08E-A2E0-4BD8-A186-C2AFE39443BB}">
            <xm:f>Sammendrag!$B$29=Nei</xm:f>
            <x14:dxf>
              <fill>
                <patternFill>
                  <bgColor theme="2" tint="-9.9948118533890809E-2"/>
                </patternFill>
              </fill>
            </x14:dxf>
          </x14:cfRule>
          <xm:sqref>I38</xm:sqref>
        </x14:conditionalFormatting>
        <x14:conditionalFormatting xmlns:xm="http://schemas.microsoft.com/office/excel/2006/main">
          <x14:cfRule type="expression" priority="68" id="{521F5472-ABDC-46B3-9F2F-3732CE28813A}">
            <xm:f>Sammendrag!$B$29=Nei</xm:f>
            <x14:dxf>
              <fill>
                <patternFill>
                  <bgColor theme="2" tint="-9.9948118533890809E-2"/>
                </patternFill>
              </fill>
            </x14:dxf>
          </x14:cfRule>
          <xm:sqref>I18:L18</xm:sqref>
        </x14:conditionalFormatting>
        <x14:conditionalFormatting xmlns:xm="http://schemas.microsoft.com/office/excel/2006/main">
          <x14:cfRule type="expression" priority="5" id="{D49B0516-042A-4FC8-9102-5AB8AF87A6FB}">
            <xm:f>'Forside '!$D$21="Nei"</xm:f>
            <x14:dxf>
              <font>
                <color theme="2" tint="-0.499984740745262"/>
              </font>
              <fill>
                <patternFill>
                  <bgColor theme="2" tint="-9.9948118533890809E-2"/>
                </patternFill>
              </fill>
            </x14:dxf>
          </x14:cfRule>
          <xm:sqref>R3:T8 V3:AA8 A11:R11 T11:AA11 A12:S12 U12:AA12 A13:AA14 Y15:AA15 A16:AA289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B76C2-361F-47BD-9646-C5616C16E14C}">
  <sheetPr codeName="Sheet2">
    <tabColor theme="2" tint="-9.9978637043366805E-2"/>
    <pageSetUpPr fitToPage="1"/>
  </sheetPr>
  <dimension ref="B2:L221"/>
  <sheetViews>
    <sheetView showGridLines="0" zoomScale="80" zoomScaleNormal="80" workbookViewId="0">
      <selection activeCell="B6" sqref="B6:H9"/>
    </sheetView>
  </sheetViews>
  <sheetFormatPr baseColWidth="10" defaultColWidth="11.453125" defaultRowHeight="14"/>
  <cols>
    <col min="1" max="1" width="11.453125" style="1"/>
    <col min="2" max="2" width="56.453125" style="1" customWidth="1"/>
    <col min="3" max="3" width="34.453125" style="1" customWidth="1"/>
    <col min="4" max="4" width="42.1796875" style="1" customWidth="1"/>
    <col min="5" max="5" width="11.453125" style="1" customWidth="1"/>
    <col min="6" max="7" width="11.453125" style="1"/>
    <col min="8" max="8" width="19" style="1" customWidth="1"/>
    <col min="9" max="16384" width="11.453125" style="1"/>
  </cols>
  <sheetData>
    <row r="2" spans="2:8" ht="31">
      <c r="B2" s="102" t="s">
        <v>14</v>
      </c>
    </row>
    <row r="3" spans="2:8" ht="18.5">
      <c r="B3" s="62" t="s">
        <v>15</v>
      </c>
    </row>
    <row r="4" spans="2:8" ht="14.5">
      <c r="B4" s="13"/>
    </row>
    <row r="5" spans="2:8" ht="15.75" customHeight="1">
      <c r="B5" s="293" t="s">
        <v>16</v>
      </c>
      <c r="C5" s="294"/>
      <c r="D5" s="294"/>
      <c r="E5" s="294"/>
      <c r="F5" s="294"/>
      <c r="G5" s="294"/>
      <c r="H5" s="295"/>
    </row>
    <row r="6" spans="2:8" ht="16" customHeight="1">
      <c r="B6" s="299"/>
      <c r="C6" s="300"/>
      <c r="D6" s="300"/>
      <c r="E6" s="300"/>
      <c r="F6" s="300"/>
      <c r="G6" s="300"/>
      <c r="H6" s="301"/>
    </row>
    <row r="7" spans="2:8" ht="16" customHeight="1">
      <c r="B7" s="299"/>
      <c r="C7" s="300"/>
      <c r="D7" s="300"/>
      <c r="E7" s="300"/>
      <c r="F7" s="300"/>
      <c r="G7" s="300"/>
      <c r="H7" s="301"/>
    </row>
    <row r="8" spans="2:8" ht="16" customHeight="1">
      <c r="B8" s="299"/>
      <c r="C8" s="300"/>
      <c r="D8" s="300"/>
      <c r="E8" s="300"/>
      <c r="F8" s="300"/>
      <c r="G8" s="300"/>
      <c r="H8" s="301"/>
    </row>
    <row r="9" spans="2:8" ht="16" customHeight="1">
      <c r="B9" s="299"/>
      <c r="C9" s="300"/>
      <c r="D9" s="300"/>
      <c r="E9" s="300"/>
      <c r="F9" s="300"/>
      <c r="G9" s="300"/>
      <c r="H9" s="301"/>
    </row>
    <row r="10" spans="2:8" ht="16" customHeight="1">
      <c r="B10" s="296" t="s">
        <v>17</v>
      </c>
      <c r="C10" s="297"/>
      <c r="D10" s="297"/>
      <c r="E10" s="297"/>
      <c r="F10" s="297"/>
      <c r="G10" s="297"/>
      <c r="H10" s="298"/>
    </row>
    <row r="11" spans="2:8" ht="16" customHeight="1">
      <c r="B11" s="299"/>
      <c r="C11" s="300"/>
      <c r="D11" s="300"/>
      <c r="E11" s="300"/>
      <c r="F11" s="300"/>
      <c r="G11" s="300"/>
      <c r="H11" s="301"/>
    </row>
    <row r="12" spans="2:8" ht="16" customHeight="1">
      <c r="B12" s="299"/>
      <c r="C12" s="300"/>
      <c r="D12" s="300"/>
      <c r="E12" s="300"/>
      <c r="F12" s="300"/>
      <c r="G12" s="300"/>
      <c r="H12" s="301"/>
    </row>
    <row r="13" spans="2:8" ht="16" customHeight="1">
      <c r="B13" s="299"/>
      <c r="C13" s="300"/>
      <c r="D13" s="300"/>
      <c r="E13" s="300"/>
      <c r="F13" s="300"/>
      <c r="G13" s="300"/>
      <c r="H13" s="301"/>
    </row>
    <row r="14" spans="2:8" ht="16" customHeight="1">
      <c r="B14" s="299"/>
      <c r="C14" s="300"/>
      <c r="D14" s="300"/>
      <c r="E14" s="300"/>
      <c r="F14" s="300"/>
      <c r="G14" s="300"/>
      <c r="H14" s="301"/>
    </row>
    <row r="15" spans="2:8" ht="16" customHeight="1">
      <c r="B15" s="296" t="s">
        <v>18</v>
      </c>
      <c r="C15" s="297"/>
      <c r="D15" s="297"/>
      <c r="E15" s="297"/>
      <c r="F15" s="297"/>
      <c r="G15" s="297"/>
      <c r="H15" s="298"/>
    </row>
    <row r="16" spans="2:8" ht="16" customHeight="1">
      <c r="B16" s="299"/>
      <c r="C16" s="300"/>
      <c r="D16" s="300"/>
      <c r="E16" s="300"/>
      <c r="F16" s="300"/>
      <c r="G16" s="300"/>
      <c r="H16" s="301"/>
    </row>
    <row r="17" spans="2:12" ht="16" customHeight="1">
      <c r="B17" s="299"/>
      <c r="C17" s="300"/>
      <c r="D17" s="300"/>
      <c r="E17" s="300"/>
      <c r="F17" s="300"/>
      <c r="G17" s="300"/>
      <c r="H17" s="301"/>
    </row>
    <row r="18" spans="2:12" ht="16" customHeight="1">
      <c r="B18" s="299"/>
      <c r="C18" s="300"/>
      <c r="D18" s="300"/>
      <c r="E18" s="300"/>
      <c r="F18" s="300"/>
      <c r="G18" s="300"/>
      <c r="H18" s="301"/>
    </row>
    <row r="19" spans="2:12" ht="16" customHeight="1">
      <c r="B19" s="299"/>
      <c r="C19" s="300"/>
      <c r="D19" s="300"/>
      <c r="E19" s="300"/>
      <c r="F19" s="300"/>
      <c r="G19" s="300"/>
      <c r="H19" s="301"/>
    </row>
    <row r="20" spans="2:12" ht="16" customHeight="1">
      <c r="B20" s="302"/>
      <c r="C20" s="303"/>
      <c r="D20" s="303"/>
      <c r="E20" s="303"/>
      <c r="F20" s="303"/>
      <c r="G20" s="303"/>
      <c r="H20" s="304"/>
    </row>
    <row r="25" spans="2:12" ht="21">
      <c r="B25" s="20" t="s">
        <v>19</v>
      </c>
      <c r="C25" s="11"/>
      <c r="D25" s="11"/>
      <c r="E25" s="11"/>
      <c r="F25" s="11"/>
      <c r="G25" s="11"/>
      <c r="H25" s="11"/>
      <c r="I25" s="11"/>
      <c r="J25" s="11"/>
      <c r="K25" s="11"/>
      <c r="L25" s="11"/>
    </row>
    <row r="26" spans="2:12" ht="18.5">
      <c r="B26" s="62" t="s">
        <v>20</v>
      </c>
      <c r="C26" s="11"/>
      <c r="D26" s="11"/>
      <c r="E26" s="11"/>
      <c r="F26" s="11"/>
      <c r="G26" s="11"/>
      <c r="H26" s="11"/>
      <c r="I26" s="11"/>
      <c r="J26" s="11"/>
      <c r="K26" s="11"/>
      <c r="L26" s="11"/>
    </row>
    <row r="27" spans="2:12" ht="14.5">
      <c r="B27" s="13"/>
      <c r="C27" s="11"/>
      <c r="D27" s="11"/>
      <c r="E27" s="11"/>
      <c r="F27" s="11"/>
      <c r="G27" s="11"/>
      <c r="H27" s="11"/>
      <c r="I27" s="11"/>
      <c r="J27" s="11"/>
      <c r="K27" s="11"/>
      <c r="L27" s="11"/>
    </row>
    <row r="28" spans="2:12" ht="17.149999999999999" customHeight="1">
      <c r="B28" s="82"/>
      <c r="C28" s="16"/>
      <c r="D28" s="17"/>
      <c r="E28" s="11"/>
      <c r="F28" s="11"/>
      <c r="G28" s="11"/>
      <c r="H28" s="11"/>
      <c r="I28" s="11"/>
      <c r="J28" s="11"/>
      <c r="K28" s="11"/>
      <c r="L28" s="11"/>
    </row>
    <row r="29" spans="2:12" ht="17.149999999999999" customHeight="1">
      <c r="B29" s="82"/>
      <c r="C29" s="16"/>
      <c r="D29" s="17"/>
      <c r="E29" s="11"/>
      <c r="F29" s="11"/>
      <c r="G29" s="11"/>
      <c r="H29" s="11"/>
      <c r="I29" s="11"/>
      <c r="J29" s="11"/>
      <c r="K29" s="11"/>
      <c r="L29" s="11"/>
    </row>
    <row r="30" spans="2:12" ht="17.149999999999999" customHeight="1">
      <c r="B30" s="82"/>
      <c r="C30" s="16"/>
      <c r="D30" s="17"/>
      <c r="E30" s="11"/>
      <c r="F30" s="11"/>
      <c r="G30" s="11"/>
      <c r="H30" s="11"/>
      <c r="I30" s="11"/>
      <c r="J30" s="11"/>
      <c r="K30" s="11"/>
      <c r="L30" s="11"/>
    </row>
    <row r="31" spans="2:12" ht="11.15" customHeight="1">
      <c r="B31" s="11"/>
      <c r="C31" s="11"/>
      <c r="D31" s="11"/>
      <c r="E31" s="11"/>
      <c r="F31" s="11"/>
      <c r="G31" s="11"/>
      <c r="H31" s="11"/>
      <c r="I31" s="11"/>
      <c r="J31" s="11"/>
      <c r="K31" s="11"/>
      <c r="L31" s="11"/>
    </row>
    <row r="32" spans="2:12" ht="11.15" customHeight="1">
      <c r="B32" s="11"/>
      <c r="C32" s="11"/>
      <c r="D32" s="11"/>
      <c r="E32" s="11"/>
      <c r="F32" s="11"/>
      <c r="G32" s="11"/>
      <c r="H32" s="11"/>
      <c r="I32" s="11"/>
      <c r="J32" s="11"/>
      <c r="K32" s="11"/>
      <c r="L32" s="11"/>
    </row>
    <row r="33" spans="2:12" ht="11.15" customHeight="1">
      <c r="B33" s="11"/>
      <c r="C33" s="11"/>
      <c r="D33" s="11"/>
      <c r="E33" s="11"/>
      <c r="F33" s="11"/>
      <c r="G33" s="11"/>
      <c r="H33" s="11"/>
      <c r="I33" s="11"/>
      <c r="J33" s="11"/>
      <c r="K33" s="11"/>
      <c r="L33" s="11"/>
    </row>
    <row r="34" spans="2:12" ht="11.15" customHeight="1">
      <c r="B34" s="11"/>
      <c r="C34" s="11"/>
      <c r="D34" s="11"/>
      <c r="E34" s="11"/>
      <c r="F34" s="11"/>
      <c r="G34" s="11"/>
      <c r="H34" s="11"/>
      <c r="I34" s="11"/>
      <c r="J34" s="11"/>
      <c r="K34" s="11"/>
      <c r="L34" s="11"/>
    </row>
    <row r="35" spans="2:12" ht="11.15" customHeight="1">
      <c r="B35" s="11"/>
      <c r="C35" s="11"/>
      <c r="D35" s="11"/>
      <c r="E35" s="11"/>
      <c r="F35" s="11"/>
      <c r="G35" s="11"/>
      <c r="H35" s="11"/>
      <c r="I35" s="11"/>
      <c r="J35" s="11"/>
      <c r="K35" s="11"/>
      <c r="L35" s="11"/>
    </row>
    <row r="36" spans="2:12" ht="11.15" customHeight="1">
      <c r="B36" s="11"/>
      <c r="C36" s="11"/>
      <c r="D36" s="11"/>
      <c r="E36" s="11"/>
      <c r="F36" s="11"/>
      <c r="G36" s="11"/>
      <c r="H36" s="11"/>
      <c r="I36" s="11"/>
      <c r="J36" s="11"/>
      <c r="K36" s="11"/>
      <c r="L36" s="11"/>
    </row>
    <row r="37" spans="2:12" ht="21">
      <c r="B37" s="20" t="s">
        <v>21</v>
      </c>
      <c r="C37" s="11"/>
      <c r="D37" s="11"/>
      <c r="E37" s="11"/>
      <c r="F37" s="11"/>
      <c r="G37" s="11"/>
      <c r="H37" s="11"/>
      <c r="I37" s="11"/>
      <c r="J37" s="11"/>
      <c r="K37" s="11"/>
      <c r="L37" s="11"/>
    </row>
    <row r="38" spans="2:12" ht="39" customHeight="1">
      <c r="B38" s="320" t="s">
        <v>22</v>
      </c>
      <c r="C38" s="320"/>
      <c r="D38" s="320"/>
      <c r="E38" s="11"/>
      <c r="F38" s="11"/>
      <c r="G38" s="11"/>
      <c r="H38" s="11"/>
      <c r="I38" s="11"/>
      <c r="J38" s="11"/>
      <c r="K38" s="11"/>
      <c r="L38" s="11"/>
    </row>
    <row r="39" spans="2:12" ht="14.5">
      <c r="B39" s="17"/>
      <c r="C39" s="11"/>
      <c r="D39" s="11"/>
      <c r="E39" s="11"/>
      <c r="F39" s="11"/>
      <c r="G39" s="11"/>
      <c r="H39" s="11"/>
      <c r="I39" s="11"/>
      <c r="J39" s="11"/>
      <c r="K39" s="11"/>
      <c r="L39" s="11"/>
    </row>
    <row r="40" spans="2:12" ht="14.5">
      <c r="C40" s="11"/>
      <c r="D40" s="11"/>
      <c r="E40" s="11"/>
      <c r="F40" s="11"/>
      <c r="G40" s="11"/>
      <c r="H40" s="11"/>
      <c r="I40" s="11"/>
      <c r="J40" s="11"/>
      <c r="K40" s="11"/>
      <c r="L40" s="11"/>
    </row>
    <row r="41" spans="2:12" ht="53.25" customHeight="1">
      <c r="B41" s="112" t="s">
        <v>23</v>
      </c>
      <c r="C41" s="113" t="s">
        <v>24</v>
      </c>
      <c r="D41" s="113" t="s">
        <v>25</v>
      </c>
      <c r="E41" s="11"/>
      <c r="F41" s="11"/>
      <c r="G41" s="11"/>
      <c r="H41" s="11"/>
      <c r="I41" s="11"/>
      <c r="J41" s="11"/>
      <c r="K41" s="11"/>
      <c r="L41" s="11"/>
    </row>
    <row r="42" spans="2:12" ht="21" customHeight="1">
      <c r="B42" s="56" t="s">
        <v>26</v>
      </c>
      <c r="C42" s="57" t="s">
        <v>27</v>
      </c>
      <c r="D42" s="57" t="s">
        <v>27</v>
      </c>
      <c r="E42" s="11"/>
      <c r="F42" s="11"/>
      <c r="G42" s="11"/>
      <c r="H42" s="11"/>
      <c r="I42" s="11"/>
      <c r="J42" s="11"/>
      <c r="K42" s="11"/>
      <c r="L42" s="11"/>
    </row>
    <row r="43" spans="2:12" ht="21" customHeight="1">
      <c r="B43" s="114" t="s">
        <v>28</v>
      </c>
      <c r="C43" s="59" t="s">
        <v>29</v>
      </c>
      <c r="D43" s="59" t="s">
        <v>29</v>
      </c>
      <c r="E43" s="11"/>
      <c r="F43" s="11"/>
      <c r="G43" s="11"/>
      <c r="H43" s="11"/>
      <c r="I43" s="11"/>
      <c r="J43" s="11"/>
      <c r="K43" s="11"/>
      <c r="L43" s="11"/>
    </row>
    <row r="44" spans="2:12" ht="21" customHeight="1">
      <c r="B44" s="114" t="s">
        <v>30</v>
      </c>
      <c r="C44" s="59" t="s">
        <v>29</v>
      </c>
      <c r="D44" s="59" t="s">
        <v>29</v>
      </c>
      <c r="E44" s="11"/>
      <c r="F44" s="11"/>
      <c r="G44" s="11"/>
      <c r="H44" s="11"/>
      <c r="I44" s="11"/>
      <c r="J44" s="11"/>
      <c r="K44" s="11"/>
      <c r="L44" s="11"/>
    </row>
    <row r="45" spans="2:12" ht="21" customHeight="1">
      <c r="B45" s="58" t="s">
        <v>31</v>
      </c>
      <c r="C45" s="59" t="s">
        <v>29</v>
      </c>
      <c r="D45" s="59" t="s">
        <v>29</v>
      </c>
      <c r="E45" s="11"/>
      <c r="F45" s="11"/>
      <c r="G45" s="11"/>
      <c r="H45" s="11"/>
      <c r="I45" s="11"/>
      <c r="J45" s="11"/>
      <c r="K45" s="11"/>
      <c r="L45" s="11"/>
    </row>
    <row r="46" spans="2:12" ht="21" customHeight="1">
      <c r="B46" s="56" t="s">
        <v>32</v>
      </c>
      <c r="C46" s="59" t="s">
        <v>29</v>
      </c>
      <c r="D46" s="59" t="s">
        <v>29</v>
      </c>
      <c r="E46" s="11"/>
      <c r="F46" s="11"/>
      <c r="G46" s="11"/>
      <c r="H46" s="11"/>
      <c r="I46" s="11"/>
      <c r="J46" s="11"/>
      <c r="K46" s="11"/>
      <c r="L46" s="11"/>
    </row>
    <row r="47" spans="2:12" ht="21" customHeight="1">
      <c r="B47" s="60" t="s">
        <v>33</v>
      </c>
      <c r="C47" s="61"/>
      <c r="D47" s="57"/>
      <c r="E47" s="11"/>
      <c r="F47" s="11"/>
      <c r="G47" s="11"/>
      <c r="H47" s="11"/>
      <c r="I47" s="11"/>
      <c r="J47" s="11"/>
      <c r="K47" s="11"/>
      <c r="L47" s="11"/>
    </row>
    <row r="48" spans="2:12" ht="21" customHeight="1">
      <c r="B48" s="56" t="s">
        <v>34</v>
      </c>
      <c r="C48" s="57" t="s">
        <v>35</v>
      </c>
      <c r="D48" s="57" t="s">
        <v>35</v>
      </c>
      <c r="E48" s="11"/>
      <c r="F48" s="11"/>
      <c r="G48" s="11"/>
      <c r="H48" s="11"/>
      <c r="I48" s="11"/>
      <c r="J48" s="11"/>
      <c r="K48" s="11"/>
      <c r="L48" s="11"/>
    </row>
    <row r="49" spans="2:12" ht="21" customHeight="1">
      <c r="B49" s="56" t="s">
        <v>36</v>
      </c>
      <c r="C49" s="57" t="s">
        <v>37</v>
      </c>
      <c r="D49" s="57" t="s">
        <v>37</v>
      </c>
      <c r="E49" s="11"/>
      <c r="F49" s="11"/>
      <c r="G49" s="11"/>
      <c r="H49" s="11"/>
      <c r="I49" s="11"/>
      <c r="J49" s="11"/>
      <c r="K49" s="11"/>
      <c r="L49" s="11"/>
    </row>
    <row r="50" spans="2:12" ht="21" customHeight="1">
      <c r="B50" s="56" t="s">
        <v>38</v>
      </c>
      <c r="C50" s="57" t="s">
        <v>37</v>
      </c>
      <c r="D50" s="57" t="s">
        <v>37</v>
      </c>
      <c r="E50" s="11"/>
      <c r="F50" s="11"/>
      <c r="G50" s="11"/>
      <c r="H50" s="11"/>
      <c r="I50" s="11"/>
      <c r="J50" s="11"/>
      <c r="K50" s="11"/>
      <c r="L50" s="11"/>
    </row>
    <row r="51" spans="2:12" ht="21" customHeight="1">
      <c r="B51" s="56" t="s">
        <v>39</v>
      </c>
      <c r="C51" s="57" t="s">
        <v>37</v>
      </c>
      <c r="D51" s="57" t="s">
        <v>37</v>
      </c>
      <c r="E51" s="11"/>
      <c r="F51" s="11"/>
      <c r="G51" s="11"/>
      <c r="H51" s="11"/>
      <c r="I51" s="11"/>
      <c r="J51" s="11"/>
      <c r="K51" s="11"/>
      <c r="L51" s="11"/>
    </row>
    <row r="52" spans="2:12" ht="21" customHeight="1">
      <c r="B52" s="56" t="s">
        <v>40</v>
      </c>
      <c r="C52" s="61"/>
      <c r="D52" s="57"/>
      <c r="E52" s="11"/>
      <c r="F52" s="11"/>
      <c r="G52" s="11"/>
      <c r="H52" s="11"/>
      <c r="I52" s="11"/>
      <c r="J52" s="11"/>
      <c r="K52" s="11"/>
      <c r="L52" s="11"/>
    </row>
    <row r="53" spans="2:12" ht="21" customHeight="1">
      <c r="B53" s="56" t="s">
        <v>41</v>
      </c>
      <c r="C53" s="61"/>
      <c r="D53" s="57"/>
      <c r="F53" s="11"/>
      <c r="G53" s="11"/>
      <c r="H53" s="11"/>
      <c r="I53" s="11"/>
      <c r="J53" s="11"/>
      <c r="K53" s="11"/>
      <c r="L53" s="11"/>
    </row>
    <row r="54" spans="2:12" ht="16">
      <c r="B54" s="65" t="s">
        <v>42</v>
      </c>
      <c r="C54" s="11"/>
      <c r="D54" s="11"/>
      <c r="E54" s="11"/>
      <c r="F54" s="11"/>
      <c r="G54" s="11"/>
      <c r="H54" s="11"/>
      <c r="I54" s="11"/>
      <c r="J54" s="11"/>
      <c r="K54" s="11"/>
      <c r="L54" s="11"/>
    </row>
    <row r="55" spans="2:12" ht="14.5">
      <c r="B55" s="12"/>
      <c r="C55" s="11"/>
      <c r="D55" s="11"/>
      <c r="E55" s="11"/>
      <c r="F55" s="11"/>
      <c r="G55" s="11"/>
      <c r="H55" s="11"/>
      <c r="I55" s="11"/>
      <c r="J55" s="11"/>
      <c r="K55" s="11"/>
      <c r="L55" s="11"/>
    </row>
    <row r="56" spans="2:12" ht="14.5">
      <c r="B56" s="12"/>
      <c r="C56" s="11"/>
      <c r="D56" s="11"/>
      <c r="E56" s="11"/>
      <c r="F56" s="11"/>
      <c r="G56" s="11"/>
      <c r="H56" s="11"/>
      <c r="I56" s="11"/>
      <c r="J56" s="11"/>
      <c r="K56" s="11"/>
      <c r="L56" s="11"/>
    </row>
    <row r="57" spans="2:12" ht="18.5">
      <c r="B57" s="45" t="s">
        <v>43</v>
      </c>
      <c r="C57" s="11"/>
      <c r="D57" s="11"/>
      <c r="E57" s="11"/>
      <c r="F57" s="11"/>
      <c r="G57" s="11"/>
      <c r="H57" s="11"/>
      <c r="I57" s="11"/>
      <c r="J57" s="11"/>
      <c r="K57" s="11"/>
      <c r="L57" s="11"/>
    </row>
    <row r="58" spans="2:12" ht="16">
      <c r="B58" s="65" t="s">
        <v>44</v>
      </c>
      <c r="C58" s="11"/>
      <c r="D58" s="11"/>
      <c r="E58" s="11"/>
      <c r="F58" s="11"/>
      <c r="G58" s="11"/>
      <c r="H58" s="11"/>
      <c r="I58" s="11"/>
      <c r="J58" s="11"/>
      <c r="K58" s="11"/>
      <c r="L58" s="11"/>
    </row>
    <row r="59" spans="2:12" ht="14.5">
      <c r="C59" s="11"/>
      <c r="D59" s="11"/>
      <c r="E59" s="11"/>
      <c r="F59" s="11"/>
      <c r="G59" s="11"/>
      <c r="H59" s="11"/>
      <c r="I59" s="11"/>
      <c r="J59" s="11"/>
      <c r="K59" s="11"/>
      <c r="L59" s="11"/>
    </row>
    <row r="60" spans="2:12" ht="16" customHeight="1">
      <c r="B60" s="305"/>
      <c r="C60" s="306"/>
      <c r="D60" s="306"/>
      <c r="E60" s="306"/>
      <c r="F60" s="306"/>
      <c r="G60" s="306"/>
      <c r="H60" s="307"/>
      <c r="I60" s="11"/>
      <c r="J60" s="11"/>
      <c r="K60" s="11"/>
      <c r="L60" s="11"/>
    </row>
    <row r="61" spans="2:12" ht="16" customHeight="1">
      <c r="B61" s="311"/>
      <c r="C61" s="312"/>
      <c r="D61" s="312"/>
      <c r="E61" s="312"/>
      <c r="F61" s="312"/>
      <c r="G61" s="312"/>
      <c r="H61" s="313"/>
      <c r="I61" s="11"/>
      <c r="J61" s="11"/>
      <c r="K61" s="11"/>
      <c r="L61" s="11"/>
    </row>
    <row r="62" spans="2:12" ht="16" customHeight="1">
      <c r="B62" s="311"/>
      <c r="C62" s="312"/>
      <c r="D62" s="312"/>
      <c r="E62" s="312"/>
      <c r="F62" s="312"/>
      <c r="G62" s="312"/>
      <c r="H62" s="313"/>
      <c r="I62" s="11"/>
      <c r="J62" s="11"/>
      <c r="K62" s="11"/>
      <c r="L62" s="11"/>
    </row>
    <row r="63" spans="2:12" ht="16" customHeight="1">
      <c r="B63" s="311"/>
      <c r="C63" s="312"/>
      <c r="D63" s="312"/>
      <c r="E63" s="312"/>
      <c r="F63" s="312"/>
      <c r="G63" s="312"/>
      <c r="H63" s="313"/>
      <c r="I63" s="11"/>
      <c r="J63" s="11"/>
      <c r="K63" s="11"/>
      <c r="L63" s="11"/>
    </row>
    <row r="64" spans="2:12" ht="16" customHeight="1">
      <c r="B64" s="311"/>
      <c r="C64" s="312"/>
      <c r="D64" s="312"/>
      <c r="E64" s="312"/>
      <c r="F64" s="312"/>
      <c r="G64" s="312"/>
      <c r="H64" s="313"/>
      <c r="I64" s="11"/>
      <c r="J64" s="11"/>
      <c r="K64" s="11"/>
      <c r="L64" s="11"/>
    </row>
    <row r="65" spans="2:12" ht="16" customHeight="1">
      <c r="B65" s="311"/>
      <c r="C65" s="312"/>
      <c r="D65" s="312"/>
      <c r="E65" s="312"/>
      <c r="F65" s="312"/>
      <c r="G65" s="312"/>
      <c r="H65" s="313"/>
      <c r="I65" s="11"/>
      <c r="J65" s="11"/>
      <c r="K65" s="11"/>
      <c r="L65" s="11"/>
    </row>
    <row r="66" spans="2:12" ht="16" customHeight="1">
      <c r="B66" s="311"/>
      <c r="C66" s="312"/>
      <c r="D66" s="312"/>
      <c r="E66" s="312"/>
      <c r="F66" s="312"/>
      <c r="G66" s="312"/>
      <c r="H66" s="313"/>
      <c r="I66" s="11"/>
      <c r="J66" s="11"/>
      <c r="K66" s="11"/>
      <c r="L66" s="11"/>
    </row>
    <row r="67" spans="2:12" ht="16" customHeight="1">
      <c r="B67" s="311"/>
      <c r="C67" s="312"/>
      <c r="D67" s="312"/>
      <c r="E67" s="312"/>
      <c r="F67" s="312"/>
      <c r="G67" s="312"/>
      <c r="H67" s="313"/>
      <c r="I67" s="11"/>
      <c r="J67" s="11"/>
      <c r="K67" s="11"/>
      <c r="L67" s="11"/>
    </row>
    <row r="68" spans="2:12" ht="16" customHeight="1">
      <c r="B68" s="311"/>
      <c r="C68" s="312"/>
      <c r="D68" s="312"/>
      <c r="E68" s="312"/>
      <c r="F68" s="312"/>
      <c r="G68" s="312"/>
      <c r="H68" s="313"/>
      <c r="I68" s="11"/>
      <c r="J68" s="11"/>
      <c r="K68" s="11"/>
      <c r="L68" s="11"/>
    </row>
    <row r="69" spans="2:12" ht="16" customHeight="1">
      <c r="B69" s="311"/>
      <c r="C69" s="312"/>
      <c r="D69" s="312"/>
      <c r="E69" s="312"/>
      <c r="F69" s="312"/>
      <c r="G69" s="312"/>
      <c r="H69" s="313"/>
      <c r="I69" s="11"/>
      <c r="J69" s="11"/>
      <c r="K69" s="11"/>
      <c r="L69" s="11"/>
    </row>
    <row r="70" spans="2:12" ht="16" customHeight="1">
      <c r="B70" s="311"/>
      <c r="C70" s="312"/>
      <c r="D70" s="312"/>
      <c r="E70" s="312"/>
      <c r="F70" s="312"/>
      <c r="G70" s="312"/>
      <c r="H70" s="313"/>
      <c r="I70" s="11"/>
      <c r="J70" s="11"/>
      <c r="K70" s="11"/>
      <c r="L70" s="11"/>
    </row>
    <row r="71" spans="2:12" ht="16" customHeight="1">
      <c r="B71" s="311"/>
      <c r="C71" s="312"/>
      <c r="D71" s="312"/>
      <c r="E71" s="312"/>
      <c r="F71" s="312"/>
      <c r="G71" s="312"/>
      <c r="H71" s="313"/>
      <c r="I71" s="11"/>
      <c r="J71" s="11"/>
      <c r="K71" s="11"/>
      <c r="L71" s="11"/>
    </row>
    <row r="72" spans="2:12" ht="16" customHeight="1">
      <c r="B72" s="311"/>
      <c r="C72" s="312"/>
      <c r="D72" s="312"/>
      <c r="E72" s="312"/>
      <c r="F72" s="312"/>
      <c r="G72" s="312"/>
      <c r="H72" s="313"/>
      <c r="I72" s="11"/>
      <c r="J72" s="11"/>
      <c r="K72" s="11"/>
      <c r="L72" s="11"/>
    </row>
    <row r="73" spans="2:12" ht="16" customHeight="1">
      <c r="B73" s="311"/>
      <c r="C73" s="312"/>
      <c r="D73" s="312"/>
      <c r="E73" s="312"/>
      <c r="F73" s="312"/>
      <c r="G73" s="312"/>
      <c r="H73" s="313"/>
      <c r="I73" s="11"/>
      <c r="J73" s="11"/>
      <c r="K73" s="11"/>
      <c r="L73" s="11"/>
    </row>
    <row r="74" spans="2:12" ht="16" customHeight="1">
      <c r="B74" s="311"/>
      <c r="C74" s="312"/>
      <c r="D74" s="312"/>
      <c r="E74" s="312"/>
      <c r="F74" s="312"/>
      <c r="G74" s="312"/>
      <c r="H74" s="313"/>
      <c r="I74" s="11"/>
      <c r="J74" s="11"/>
      <c r="K74" s="11"/>
      <c r="L74" s="11"/>
    </row>
    <row r="75" spans="2:12" ht="16" customHeight="1">
      <c r="B75" s="311"/>
      <c r="C75" s="312"/>
      <c r="D75" s="312"/>
      <c r="E75" s="312"/>
      <c r="F75" s="312"/>
      <c r="G75" s="312"/>
      <c r="H75" s="313"/>
      <c r="I75" s="11"/>
      <c r="J75" s="11"/>
      <c r="K75" s="11"/>
      <c r="L75" s="11"/>
    </row>
    <row r="76" spans="2:12" ht="16" customHeight="1">
      <c r="B76" s="311"/>
      <c r="C76" s="312"/>
      <c r="D76" s="312"/>
      <c r="E76" s="312"/>
      <c r="F76" s="312"/>
      <c r="G76" s="312"/>
      <c r="H76" s="313"/>
      <c r="I76" s="11"/>
      <c r="J76" s="11"/>
      <c r="K76" s="11"/>
      <c r="L76" s="11"/>
    </row>
    <row r="77" spans="2:12" ht="16" customHeight="1">
      <c r="B77" s="308"/>
      <c r="C77" s="309"/>
      <c r="D77" s="309"/>
      <c r="E77" s="309"/>
      <c r="F77" s="309"/>
      <c r="G77" s="309"/>
      <c r="H77" s="310"/>
      <c r="I77" s="11"/>
      <c r="J77" s="11"/>
      <c r="K77" s="11"/>
      <c r="L77" s="11"/>
    </row>
    <row r="78" spans="2:12" ht="14.5">
      <c r="B78" s="11"/>
      <c r="C78" s="11"/>
      <c r="D78" s="11"/>
      <c r="E78" s="11"/>
      <c r="F78" s="11"/>
      <c r="G78" s="11"/>
      <c r="H78" s="11"/>
      <c r="I78" s="11"/>
      <c r="J78" s="11"/>
      <c r="K78" s="11"/>
      <c r="L78" s="11"/>
    </row>
    <row r="79" spans="2:12" ht="14.5">
      <c r="B79" s="11"/>
      <c r="C79" s="11"/>
      <c r="D79" s="11"/>
      <c r="E79" s="11"/>
      <c r="F79" s="11"/>
      <c r="G79" s="11"/>
      <c r="H79" s="11"/>
      <c r="I79" s="11"/>
      <c r="J79" s="11"/>
      <c r="K79" s="11"/>
      <c r="L79" s="11"/>
    </row>
    <row r="80" spans="2:12" ht="14.5">
      <c r="B80" s="11"/>
      <c r="C80" s="11"/>
      <c r="D80" s="11"/>
      <c r="E80" s="11"/>
      <c r="F80" s="11"/>
      <c r="G80" s="11"/>
      <c r="H80" s="11"/>
      <c r="I80" s="11"/>
      <c r="J80" s="11"/>
      <c r="K80" s="11"/>
      <c r="L80" s="11"/>
    </row>
    <row r="81" spans="2:12" ht="14.5">
      <c r="B81" s="11"/>
      <c r="C81" s="11"/>
      <c r="D81" s="11"/>
      <c r="E81" s="11"/>
      <c r="F81" s="11"/>
      <c r="G81" s="11"/>
      <c r="H81" s="11"/>
      <c r="I81" s="11"/>
      <c r="J81" s="11"/>
      <c r="K81" s="11"/>
      <c r="L81" s="11"/>
    </row>
    <row r="82" spans="2:12" ht="18.5">
      <c r="B82" s="45" t="s">
        <v>45</v>
      </c>
      <c r="C82" s="11"/>
      <c r="D82" s="11"/>
      <c r="E82" s="45"/>
      <c r="F82" s="11"/>
      <c r="G82" s="11"/>
      <c r="H82" s="11"/>
      <c r="I82" s="11"/>
      <c r="J82" s="11"/>
      <c r="K82" s="11"/>
      <c r="L82" s="11"/>
    </row>
    <row r="83" spans="2:12" ht="14.5">
      <c r="B83" s="19"/>
      <c r="C83" s="11"/>
      <c r="D83" s="11"/>
      <c r="E83" s="19"/>
      <c r="F83" s="11"/>
      <c r="G83" s="11"/>
      <c r="H83" s="11"/>
      <c r="I83" s="11"/>
      <c r="J83" s="11"/>
      <c r="K83" s="11"/>
      <c r="L83" s="11"/>
    </row>
    <row r="84" spans="2:12" ht="14.15" customHeight="1">
      <c r="B84" s="314"/>
      <c r="C84" s="315"/>
      <c r="D84" s="107"/>
      <c r="E84" s="48"/>
      <c r="F84" s="48"/>
      <c r="G84" s="48"/>
      <c r="H84" s="48"/>
      <c r="I84" s="48"/>
      <c r="J84" s="48"/>
      <c r="K84" s="48"/>
      <c r="L84" s="48"/>
    </row>
    <row r="85" spans="2:12" ht="14.15" customHeight="1">
      <c r="B85" s="316"/>
      <c r="C85" s="317"/>
      <c r="D85" s="107"/>
      <c r="E85" s="48"/>
      <c r="F85" s="48"/>
      <c r="G85" s="48"/>
      <c r="H85" s="48"/>
      <c r="I85" s="48"/>
      <c r="J85" s="48"/>
      <c r="K85" s="48"/>
      <c r="L85" s="48"/>
    </row>
    <row r="86" spans="2:12" ht="14.15" customHeight="1">
      <c r="B86" s="316"/>
      <c r="C86" s="317"/>
      <c r="D86" s="107"/>
      <c r="E86" s="48"/>
      <c r="F86" s="48"/>
      <c r="G86" s="48"/>
      <c r="H86" s="48"/>
      <c r="I86" s="48"/>
      <c r="J86" s="48"/>
      <c r="K86" s="48"/>
      <c r="L86" s="48"/>
    </row>
    <row r="87" spans="2:12" ht="14.15" customHeight="1">
      <c r="B87" s="316"/>
      <c r="C87" s="317"/>
      <c r="D87" s="107"/>
      <c r="E87" s="48"/>
      <c r="F87" s="48"/>
      <c r="G87" s="48"/>
      <c r="H87" s="48"/>
      <c r="I87" s="48"/>
      <c r="J87" s="48"/>
      <c r="K87" s="48"/>
      <c r="L87" s="48"/>
    </row>
    <row r="88" spans="2:12" ht="14.15" customHeight="1">
      <c r="B88" s="316"/>
      <c r="C88" s="317"/>
      <c r="D88" s="107"/>
      <c r="E88" s="48"/>
      <c r="F88" s="48"/>
      <c r="G88" s="48"/>
      <c r="H88" s="48"/>
      <c r="I88" s="48"/>
      <c r="J88" s="48"/>
      <c r="K88" s="48"/>
      <c r="L88" s="48"/>
    </row>
    <row r="89" spans="2:12" ht="14.15" customHeight="1">
      <c r="B89" s="316"/>
      <c r="C89" s="317"/>
      <c r="D89" s="107"/>
      <c r="E89" s="48"/>
      <c r="F89" s="48"/>
      <c r="G89" s="48"/>
      <c r="H89" s="48"/>
      <c r="I89" s="48"/>
      <c r="J89" s="48"/>
      <c r="K89" s="48"/>
      <c r="L89" s="48"/>
    </row>
    <row r="90" spans="2:12" ht="14.15" customHeight="1">
      <c r="B90" s="316"/>
      <c r="C90" s="317"/>
      <c r="D90" s="107"/>
      <c r="E90" s="48"/>
      <c r="F90" s="48"/>
      <c r="G90" s="48"/>
      <c r="H90" s="48"/>
      <c r="I90" s="48"/>
      <c r="J90" s="48"/>
      <c r="K90" s="48"/>
      <c r="L90" s="48"/>
    </row>
    <row r="91" spans="2:12" ht="14.15" customHeight="1">
      <c r="B91" s="316"/>
      <c r="C91" s="317"/>
      <c r="D91" s="107"/>
      <c r="E91" s="48"/>
      <c r="F91" s="48"/>
      <c r="G91" s="48"/>
      <c r="H91" s="48"/>
      <c r="I91" s="48"/>
      <c r="J91" s="48"/>
      <c r="K91" s="48"/>
      <c r="L91" s="48"/>
    </row>
    <row r="92" spans="2:12" ht="14.15" customHeight="1">
      <c r="B92" s="316"/>
      <c r="C92" s="317"/>
      <c r="D92" s="107"/>
      <c r="E92" s="48"/>
      <c r="F92" s="48"/>
      <c r="G92" s="48"/>
      <c r="H92" s="48"/>
      <c r="I92" s="48"/>
      <c r="J92" s="48"/>
      <c r="K92" s="48"/>
      <c r="L92" s="48"/>
    </row>
    <row r="93" spans="2:12" ht="14.15" customHeight="1">
      <c r="B93" s="316"/>
      <c r="C93" s="317"/>
      <c r="D93" s="107"/>
      <c r="E93" s="48"/>
      <c r="F93" s="48"/>
      <c r="G93" s="48"/>
      <c r="H93" s="48"/>
      <c r="I93" s="48"/>
      <c r="J93" s="48"/>
      <c r="K93" s="48"/>
      <c r="L93" s="48"/>
    </row>
    <row r="94" spans="2:12" ht="14.15" customHeight="1">
      <c r="B94" s="316"/>
      <c r="C94" s="317"/>
      <c r="D94" s="107"/>
      <c r="E94" s="48"/>
      <c r="F94" s="48"/>
      <c r="G94" s="48"/>
      <c r="H94" s="48"/>
      <c r="I94" s="48"/>
      <c r="J94" s="48"/>
      <c r="K94" s="48"/>
      <c r="L94" s="48"/>
    </row>
    <row r="95" spans="2:12" ht="14.15" customHeight="1">
      <c r="B95" s="316"/>
      <c r="C95" s="317"/>
      <c r="D95" s="107"/>
      <c r="E95" s="48"/>
      <c r="F95" s="48"/>
      <c r="G95" s="48"/>
      <c r="H95" s="48"/>
      <c r="I95" s="48"/>
      <c r="J95" s="48"/>
      <c r="K95" s="48"/>
      <c r="L95" s="48"/>
    </row>
    <row r="96" spans="2:12" ht="14.15" customHeight="1">
      <c r="B96" s="316"/>
      <c r="C96" s="317"/>
      <c r="D96" s="107"/>
      <c r="E96" s="48"/>
      <c r="F96" s="48"/>
      <c r="G96" s="48"/>
      <c r="H96" s="48"/>
      <c r="I96" s="48"/>
      <c r="J96" s="48"/>
      <c r="K96" s="48"/>
      <c r="L96" s="48"/>
    </row>
    <row r="97" spans="2:12" ht="14.15" customHeight="1">
      <c r="B97" s="316"/>
      <c r="C97" s="317"/>
      <c r="D97" s="107"/>
      <c r="E97" s="48"/>
      <c r="F97" s="48"/>
      <c r="G97" s="48"/>
      <c r="H97" s="48"/>
      <c r="I97" s="48"/>
      <c r="J97" s="48"/>
      <c r="K97" s="48"/>
      <c r="L97" s="48"/>
    </row>
    <row r="98" spans="2:12" ht="14.15" customHeight="1">
      <c r="B98" s="316"/>
      <c r="C98" s="317"/>
      <c r="D98" s="107"/>
      <c r="E98" s="48"/>
      <c r="F98" s="48"/>
      <c r="G98" s="48"/>
      <c r="H98" s="48"/>
      <c r="I98" s="48"/>
      <c r="J98" s="48"/>
      <c r="K98" s="48"/>
      <c r="L98" s="48"/>
    </row>
    <row r="99" spans="2:12" ht="14.15" customHeight="1">
      <c r="B99" s="316"/>
      <c r="C99" s="317"/>
      <c r="D99" s="107"/>
      <c r="E99" s="48"/>
      <c r="F99" s="48"/>
      <c r="G99" s="48"/>
      <c r="H99" s="48"/>
      <c r="I99" s="48"/>
      <c r="J99" s="48"/>
      <c r="K99" s="48"/>
      <c r="L99" s="48"/>
    </row>
    <row r="100" spans="2:12" ht="14.15" customHeight="1">
      <c r="B100" s="316"/>
      <c r="C100" s="317"/>
      <c r="D100" s="107"/>
      <c r="E100" s="48"/>
      <c r="F100" s="48"/>
      <c r="G100" s="48"/>
      <c r="H100" s="48"/>
      <c r="I100" s="48"/>
      <c r="J100" s="48"/>
      <c r="K100" s="48"/>
      <c r="L100" s="48"/>
    </row>
    <row r="101" spans="2:12" ht="14.15" customHeight="1">
      <c r="B101" s="316"/>
      <c r="C101" s="317"/>
      <c r="D101" s="107"/>
      <c r="E101" s="48"/>
      <c r="F101" s="48"/>
      <c r="G101" s="48"/>
      <c r="H101" s="48"/>
      <c r="I101" s="48"/>
      <c r="J101" s="48"/>
      <c r="K101" s="48"/>
      <c r="L101" s="48"/>
    </row>
    <row r="102" spans="2:12" ht="14.15" customHeight="1">
      <c r="B102" s="316"/>
      <c r="C102" s="317"/>
      <c r="D102" s="107"/>
      <c r="E102" s="48"/>
      <c r="F102" s="48"/>
      <c r="G102" s="48"/>
      <c r="H102" s="48"/>
      <c r="I102" s="48"/>
      <c r="J102" s="48"/>
      <c r="K102" s="48"/>
      <c r="L102" s="48"/>
    </row>
    <row r="103" spans="2:12" ht="14.15" customHeight="1">
      <c r="B103" s="316"/>
      <c r="C103" s="317"/>
      <c r="D103" s="107"/>
      <c r="E103" s="48"/>
      <c r="F103" s="48"/>
      <c r="G103" s="48"/>
      <c r="H103" s="48"/>
      <c r="I103" s="48"/>
      <c r="J103" s="48"/>
      <c r="K103" s="48"/>
      <c r="L103" s="48"/>
    </row>
    <row r="104" spans="2:12" ht="14.15" customHeight="1">
      <c r="B104" s="316"/>
      <c r="C104" s="317"/>
      <c r="D104" s="107"/>
      <c r="E104" s="48"/>
      <c r="F104" s="48"/>
      <c r="G104" s="48"/>
      <c r="H104" s="48"/>
      <c r="I104" s="48"/>
      <c r="J104" s="48"/>
      <c r="K104" s="48"/>
      <c r="L104" s="48"/>
    </row>
    <row r="105" spans="2:12" ht="14.15" customHeight="1">
      <c r="B105" s="316"/>
      <c r="C105" s="317"/>
      <c r="D105" s="107"/>
      <c r="E105" s="48"/>
      <c r="F105" s="48"/>
      <c r="G105" s="48"/>
      <c r="H105" s="48"/>
      <c r="I105" s="48"/>
      <c r="J105" s="48"/>
      <c r="K105" s="48"/>
      <c r="L105" s="48"/>
    </row>
    <row r="106" spans="2:12" ht="14.15" customHeight="1">
      <c r="B106" s="316"/>
      <c r="C106" s="317"/>
      <c r="D106" s="107"/>
      <c r="E106" s="48"/>
      <c r="F106" s="48"/>
      <c r="G106" s="48"/>
      <c r="H106" s="48"/>
      <c r="I106" s="48"/>
      <c r="J106" s="48"/>
      <c r="K106" s="48"/>
      <c r="L106" s="48"/>
    </row>
    <row r="107" spans="2:12" ht="14.15" customHeight="1">
      <c r="B107" s="316"/>
      <c r="C107" s="317"/>
      <c r="D107" s="107"/>
      <c r="E107" s="48"/>
      <c r="F107" s="48"/>
      <c r="G107" s="48"/>
      <c r="H107" s="48"/>
      <c r="I107" s="48"/>
      <c r="J107" s="48"/>
      <c r="K107" s="48"/>
      <c r="L107" s="48"/>
    </row>
    <row r="108" spans="2:12" ht="14.15" customHeight="1">
      <c r="B108" s="316"/>
      <c r="C108" s="317"/>
      <c r="D108" s="107"/>
      <c r="E108" s="48"/>
      <c r="F108" s="48"/>
      <c r="G108" s="48"/>
      <c r="H108" s="48"/>
      <c r="I108" s="48"/>
      <c r="J108" s="48"/>
      <c r="K108" s="48"/>
      <c r="L108" s="48"/>
    </row>
    <row r="109" spans="2:12" ht="14.15" customHeight="1">
      <c r="B109" s="316"/>
      <c r="C109" s="317"/>
      <c r="D109" s="107"/>
      <c r="E109" s="48"/>
      <c r="F109" s="48"/>
      <c r="G109" s="48"/>
      <c r="H109" s="48"/>
      <c r="I109" s="48"/>
      <c r="J109" s="48"/>
      <c r="K109" s="48"/>
      <c r="L109" s="48"/>
    </row>
    <row r="110" spans="2:12" ht="14.15" customHeight="1">
      <c r="B110" s="316"/>
      <c r="C110" s="317"/>
      <c r="D110" s="107"/>
      <c r="E110" s="48"/>
      <c r="F110" s="48"/>
      <c r="G110" s="48"/>
      <c r="H110" s="48"/>
      <c r="I110" s="48"/>
      <c r="J110" s="48"/>
      <c r="K110" s="48"/>
      <c r="L110" s="48"/>
    </row>
    <row r="111" spans="2:12" ht="14.15" customHeight="1">
      <c r="B111" s="316"/>
      <c r="C111" s="317"/>
      <c r="D111" s="107"/>
      <c r="E111" s="48"/>
      <c r="F111" s="48"/>
      <c r="G111" s="48"/>
      <c r="H111" s="48"/>
      <c r="I111" s="48"/>
      <c r="J111" s="48"/>
      <c r="K111" s="48"/>
      <c r="L111" s="48"/>
    </row>
    <row r="112" spans="2:12" ht="14.15" customHeight="1">
      <c r="B112" s="318"/>
      <c r="C112" s="319"/>
      <c r="D112" s="107"/>
      <c r="E112" s="48"/>
      <c r="F112" s="48"/>
      <c r="G112" s="48"/>
      <c r="H112" s="48"/>
      <c r="I112" s="48"/>
      <c r="J112" s="48"/>
      <c r="K112" s="48"/>
      <c r="L112" s="48"/>
    </row>
    <row r="113" spans="2:12" ht="14.5">
      <c r="B113" s="107"/>
      <c r="C113" s="107"/>
      <c r="D113" s="107"/>
      <c r="E113" s="107"/>
      <c r="F113" s="107"/>
      <c r="G113" s="107"/>
      <c r="H113" s="107"/>
      <c r="I113" s="11"/>
      <c r="J113" s="11"/>
      <c r="K113" s="11"/>
      <c r="L113" s="11"/>
    </row>
    <row r="114" spans="2:12" ht="14.5">
      <c r="B114" s="107"/>
      <c r="C114" s="107"/>
      <c r="D114" s="107"/>
      <c r="E114" s="107"/>
      <c r="F114" s="107"/>
      <c r="G114" s="107"/>
      <c r="H114" s="107"/>
      <c r="I114" s="11"/>
      <c r="J114" s="11"/>
      <c r="K114" s="11"/>
      <c r="L114" s="11"/>
    </row>
    <row r="115" spans="2:12" ht="14.5">
      <c r="B115" s="107"/>
      <c r="C115" s="107"/>
      <c r="D115" s="107"/>
      <c r="E115" s="107"/>
      <c r="F115" s="107"/>
      <c r="G115" s="107"/>
      <c r="H115" s="107"/>
      <c r="I115" s="11"/>
      <c r="J115" s="11"/>
      <c r="K115" s="11"/>
      <c r="L115" s="11"/>
    </row>
    <row r="116" spans="2:12" ht="18.5">
      <c r="B116" s="45" t="s">
        <v>46</v>
      </c>
      <c r="C116" s="11"/>
      <c r="D116" s="11"/>
      <c r="E116" s="11"/>
      <c r="F116" s="11"/>
      <c r="G116" s="11"/>
      <c r="H116" s="11"/>
      <c r="I116" s="11"/>
      <c r="J116" s="11"/>
      <c r="K116" s="11"/>
      <c r="L116" s="11"/>
    </row>
    <row r="117" spans="2:12" ht="14.5">
      <c r="B117" s="19"/>
      <c r="C117" s="11"/>
      <c r="D117" s="11"/>
      <c r="E117" s="11"/>
      <c r="F117" s="11"/>
      <c r="G117" s="11"/>
      <c r="H117" s="11"/>
      <c r="I117" s="11"/>
      <c r="J117" s="11"/>
      <c r="K117" s="11"/>
      <c r="L117" s="11"/>
    </row>
    <row r="118" spans="2:12" ht="14.5">
      <c r="B118" s="314"/>
      <c r="C118" s="315"/>
      <c r="D118" s="47"/>
      <c r="E118" s="47"/>
      <c r="F118" s="47"/>
      <c r="G118" s="47"/>
      <c r="H118" s="47"/>
      <c r="I118" s="47"/>
      <c r="J118" s="11"/>
      <c r="K118" s="11"/>
      <c r="L118" s="11"/>
    </row>
    <row r="119" spans="2:12" ht="14.5">
      <c r="B119" s="316"/>
      <c r="C119" s="317"/>
      <c r="D119" s="47"/>
      <c r="E119" s="47"/>
      <c r="F119" s="47"/>
      <c r="G119" s="47"/>
      <c r="H119" s="47"/>
      <c r="I119" s="47"/>
      <c r="J119" s="11"/>
      <c r="K119" s="11"/>
      <c r="L119" s="11"/>
    </row>
    <row r="120" spans="2:12" ht="14.5">
      <c r="B120" s="316"/>
      <c r="C120" s="317"/>
      <c r="D120" s="47"/>
      <c r="E120" s="47"/>
      <c r="F120" s="47"/>
      <c r="G120" s="47"/>
      <c r="H120" s="47"/>
      <c r="I120" s="47"/>
      <c r="J120" s="11"/>
      <c r="K120" s="11"/>
      <c r="L120" s="11"/>
    </row>
    <row r="121" spans="2:12" ht="14.5">
      <c r="B121" s="316"/>
      <c r="C121" s="317"/>
      <c r="D121" s="47"/>
      <c r="E121" s="47"/>
      <c r="F121" s="47"/>
      <c r="G121" s="47"/>
      <c r="H121" s="47"/>
      <c r="I121" s="47"/>
      <c r="J121" s="11"/>
      <c r="K121" s="11"/>
      <c r="L121" s="11"/>
    </row>
    <row r="122" spans="2:12" ht="14.5">
      <c r="B122" s="316"/>
      <c r="C122" s="317"/>
      <c r="D122" s="47"/>
      <c r="E122" s="47"/>
      <c r="F122" s="47"/>
      <c r="G122" s="47"/>
      <c r="H122" s="47"/>
      <c r="I122" s="47"/>
      <c r="J122" s="11"/>
      <c r="K122" s="11"/>
      <c r="L122" s="11"/>
    </row>
    <row r="123" spans="2:12" ht="14.5">
      <c r="B123" s="316"/>
      <c r="C123" s="317"/>
      <c r="D123" s="47"/>
      <c r="E123" s="47"/>
      <c r="F123" s="47"/>
      <c r="G123" s="47"/>
      <c r="H123" s="47"/>
      <c r="I123" s="47"/>
      <c r="J123" s="11"/>
      <c r="K123" s="11"/>
      <c r="L123" s="11"/>
    </row>
    <row r="124" spans="2:12" ht="14.5">
      <c r="B124" s="316"/>
      <c r="C124" s="317"/>
      <c r="D124" s="47"/>
      <c r="E124" s="47"/>
      <c r="F124" s="47"/>
      <c r="G124" s="47"/>
      <c r="H124" s="47"/>
      <c r="I124" s="47"/>
      <c r="J124" s="11"/>
      <c r="K124" s="11"/>
      <c r="L124" s="11"/>
    </row>
    <row r="125" spans="2:12" ht="14.5">
      <c r="B125" s="316"/>
      <c r="C125" s="317"/>
      <c r="D125" s="47"/>
      <c r="E125" s="47"/>
      <c r="F125" s="47"/>
      <c r="G125" s="47"/>
      <c r="H125" s="47"/>
      <c r="I125" s="47"/>
      <c r="J125" s="11"/>
      <c r="K125" s="11"/>
      <c r="L125" s="11"/>
    </row>
    <row r="126" spans="2:12" ht="14.5">
      <c r="B126" s="316"/>
      <c r="C126" s="317"/>
      <c r="D126" s="47"/>
      <c r="E126" s="47"/>
      <c r="F126" s="47"/>
      <c r="G126" s="47"/>
      <c r="H126" s="47"/>
      <c r="I126" s="47"/>
      <c r="J126" s="11"/>
      <c r="K126" s="11"/>
      <c r="L126" s="11"/>
    </row>
    <row r="127" spans="2:12" ht="14.5">
      <c r="B127" s="316"/>
      <c r="C127" s="317"/>
      <c r="D127" s="47"/>
      <c r="E127" s="47"/>
      <c r="F127" s="47"/>
      <c r="G127" s="47"/>
      <c r="H127" s="47"/>
      <c r="I127" s="47"/>
      <c r="J127" s="11"/>
      <c r="K127" s="11"/>
      <c r="L127" s="11"/>
    </row>
    <row r="128" spans="2:12" ht="14.5">
      <c r="B128" s="316"/>
      <c r="C128" s="317"/>
      <c r="D128" s="47"/>
      <c r="E128" s="47"/>
      <c r="F128" s="47"/>
      <c r="G128" s="47"/>
      <c r="H128" s="47"/>
      <c r="I128" s="47"/>
      <c r="J128" s="11"/>
      <c r="K128" s="11"/>
      <c r="L128" s="11"/>
    </row>
    <row r="129" spans="2:12" ht="14.5">
      <c r="B129" s="316"/>
      <c r="C129" s="317"/>
      <c r="D129" s="47"/>
      <c r="E129" s="47"/>
      <c r="F129" s="47"/>
      <c r="G129" s="47"/>
      <c r="H129" s="47"/>
      <c r="I129" s="47"/>
      <c r="J129" s="11"/>
      <c r="K129" s="11"/>
      <c r="L129" s="11"/>
    </row>
    <row r="130" spans="2:12" ht="14.5">
      <c r="B130" s="316"/>
      <c r="C130" s="317"/>
      <c r="D130" s="47"/>
      <c r="E130" s="47"/>
      <c r="F130" s="47"/>
      <c r="G130" s="47"/>
      <c r="H130" s="47"/>
      <c r="I130" s="47"/>
      <c r="J130" s="11"/>
      <c r="K130" s="11"/>
      <c r="L130" s="11"/>
    </row>
    <row r="131" spans="2:12" ht="14.5">
      <c r="B131" s="316"/>
      <c r="C131" s="317"/>
      <c r="D131" s="47"/>
      <c r="E131" s="47"/>
      <c r="F131" s="47"/>
      <c r="G131" s="47"/>
      <c r="H131" s="47"/>
      <c r="I131" s="47"/>
      <c r="J131" s="11"/>
      <c r="K131" s="11"/>
      <c r="L131" s="11"/>
    </row>
    <row r="132" spans="2:12" ht="14.5">
      <c r="B132" s="316"/>
      <c r="C132" s="317"/>
      <c r="D132" s="47"/>
      <c r="E132" s="47"/>
      <c r="F132" s="47"/>
      <c r="G132" s="47"/>
      <c r="H132" s="47"/>
      <c r="I132" s="47"/>
      <c r="J132" s="11"/>
      <c r="K132" s="11"/>
      <c r="L132" s="11"/>
    </row>
    <row r="133" spans="2:12" ht="14.5">
      <c r="B133" s="316"/>
      <c r="C133" s="317"/>
      <c r="D133" s="47"/>
      <c r="E133" s="47"/>
      <c r="F133" s="47"/>
      <c r="G133" s="47"/>
      <c r="H133" s="47"/>
      <c r="I133" s="47"/>
      <c r="J133" s="11"/>
      <c r="K133" s="11"/>
      <c r="L133" s="11"/>
    </row>
    <row r="134" spans="2:12" ht="14.5">
      <c r="B134" s="316"/>
      <c r="C134" s="317"/>
      <c r="D134" s="47"/>
      <c r="E134" s="47"/>
      <c r="F134" s="47"/>
      <c r="G134" s="47"/>
      <c r="H134" s="47"/>
      <c r="I134" s="47"/>
      <c r="J134" s="11"/>
      <c r="K134" s="11"/>
      <c r="L134" s="11"/>
    </row>
    <row r="135" spans="2:12" ht="14.5">
      <c r="B135" s="316"/>
      <c r="C135" s="317"/>
      <c r="D135" s="47"/>
      <c r="E135" s="47"/>
      <c r="F135" s="47"/>
      <c r="G135" s="47"/>
      <c r="H135" s="47"/>
      <c r="I135" s="47"/>
      <c r="J135" s="11"/>
      <c r="K135" s="11"/>
      <c r="L135" s="11"/>
    </row>
    <row r="136" spans="2:12" ht="14.5">
      <c r="B136" s="316"/>
      <c r="C136" s="317"/>
      <c r="D136" s="47"/>
      <c r="E136" s="47"/>
      <c r="F136" s="47"/>
      <c r="G136" s="47"/>
      <c r="H136" s="47"/>
      <c r="I136" s="47"/>
      <c r="J136" s="11"/>
      <c r="K136" s="11"/>
      <c r="L136" s="11"/>
    </row>
    <row r="137" spans="2:12" ht="14.5">
      <c r="B137" s="316"/>
      <c r="C137" s="317"/>
      <c r="D137" s="47"/>
      <c r="E137" s="47"/>
      <c r="F137" s="47"/>
      <c r="G137" s="47"/>
      <c r="H137" s="47"/>
      <c r="I137" s="47"/>
      <c r="J137" s="11"/>
      <c r="K137" s="11"/>
      <c r="L137" s="11"/>
    </row>
    <row r="138" spans="2:12" ht="14.5">
      <c r="B138" s="316"/>
      <c r="C138" s="317"/>
      <c r="D138" s="47"/>
      <c r="E138" s="47"/>
      <c r="F138" s="47"/>
      <c r="G138" s="47"/>
      <c r="H138" s="47"/>
      <c r="I138" s="47"/>
      <c r="J138" s="11"/>
      <c r="K138" s="11"/>
      <c r="L138" s="11"/>
    </row>
    <row r="139" spans="2:12" ht="14.5">
      <c r="B139" s="316"/>
      <c r="C139" s="317"/>
      <c r="D139" s="47"/>
      <c r="E139" s="47"/>
      <c r="F139" s="47"/>
      <c r="G139" s="47"/>
      <c r="H139" s="47"/>
      <c r="I139" s="47"/>
      <c r="J139" s="11"/>
      <c r="K139" s="11"/>
      <c r="L139" s="11"/>
    </row>
    <row r="140" spans="2:12" ht="14.5">
      <c r="B140" s="316"/>
      <c r="C140" s="317"/>
      <c r="D140" s="47"/>
      <c r="E140" s="47"/>
      <c r="F140" s="47"/>
      <c r="G140" s="47"/>
      <c r="H140" s="47"/>
      <c r="I140" s="47"/>
      <c r="J140" s="11"/>
      <c r="K140" s="11"/>
      <c r="L140" s="11"/>
    </row>
    <row r="141" spans="2:12" ht="14.5">
      <c r="B141" s="316"/>
      <c r="C141" s="317"/>
      <c r="D141" s="47"/>
      <c r="E141" s="47"/>
      <c r="F141" s="47"/>
      <c r="G141" s="47"/>
      <c r="H141" s="47"/>
      <c r="I141" s="47"/>
      <c r="J141" s="11"/>
      <c r="K141" s="11"/>
      <c r="L141" s="11"/>
    </row>
    <row r="142" spans="2:12" ht="14.5">
      <c r="B142" s="316"/>
      <c r="C142" s="317"/>
      <c r="D142" s="47"/>
      <c r="E142" s="47"/>
      <c r="F142" s="47"/>
      <c r="G142" s="47"/>
      <c r="H142" s="47"/>
      <c r="I142" s="47"/>
      <c r="J142" s="11"/>
      <c r="K142" s="11"/>
      <c r="L142" s="11"/>
    </row>
    <row r="143" spans="2:12" ht="14.5">
      <c r="B143" s="316"/>
      <c r="C143" s="317"/>
      <c r="D143" s="47"/>
      <c r="E143" s="47"/>
      <c r="F143" s="47"/>
      <c r="G143" s="47"/>
      <c r="H143" s="47"/>
      <c r="I143" s="47"/>
      <c r="J143" s="11"/>
      <c r="K143" s="11"/>
      <c r="L143" s="11"/>
    </row>
    <row r="144" spans="2:12" ht="14.5">
      <c r="B144" s="316"/>
      <c r="C144" s="317"/>
      <c r="D144" s="47"/>
      <c r="E144" s="47"/>
      <c r="F144" s="47"/>
      <c r="G144" s="47"/>
      <c r="H144" s="47"/>
      <c r="I144" s="47"/>
      <c r="J144" s="11"/>
      <c r="K144" s="11"/>
      <c r="L144" s="11"/>
    </row>
    <row r="145" spans="2:12" ht="14.5">
      <c r="B145" s="316"/>
      <c r="C145" s="317"/>
      <c r="D145" s="47"/>
      <c r="E145" s="47"/>
      <c r="F145" s="47"/>
      <c r="G145" s="47"/>
      <c r="H145" s="47"/>
      <c r="I145" s="47"/>
      <c r="J145" s="11"/>
      <c r="K145" s="11"/>
      <c r="L145" s="11"/>
    </row>
    <row r="146" spans="2:12" ht="14.5">
      <c r="B146" s="318"/>
      <c r="C146" s="319"/>
      <c r="D146" s="47"/>
      <c r="E146" s="47"/>
      <c r="F146" s="47"/>
      <c r="G146" s="47"/>
      <c r="H146" s="47"/>
      <c r="I146" s="47"/>
      <c r="J146" s="11"/>
      <c r="K146" s="11"/>
      <c r="L146" s="11"/>
    </row>
    <row r="147" spans="2:12" ht="14.5">
      <c r="B147" s="107"/>
      <c r="C147" s="107"/>
      <c r="D147" s="107"/>
      <c r="E147" s="107"/>
      <c r="F147" s="107"/>
      <c r="G147" s="107"/>
      <c r="H147" s="107"/>
      <c r="I147" s="11"/>
      <c r="J147" s="11"/>
      <c r="K147" s="11"/>
      <c r="L147" s="11"/>
    </row>
    <row r="148" spans="2:12" ht="14.5">
      <c r="B148" s="107"/>
      <c r="C148" s="107"/>
      <c r="D148" s="107"/>
      <c r="E148" s="107"/>
      <c r="F148" s="107"/>
      <c r="G148" s="107"/>
      <c r="H148" s="107"/>
      <c r="I148" s="11"/>
      <c r="J148" s="11"/>
      <c r="K148" s="11"/>
      <c r="L148" s="11"/>
    </row>
    <row r="149" spans="2:12" ht="14.5">
      <c r="B149" s="107"/>
      <c r="C149" s="107"/>
      <c r="D149" s="107"/>
      <c r="E149" s="107"/>
      <c r="F149" s="107"/>
      <c r="G149" s="107"/>
      <c r="H149" s="107"/>
      <c r="I149" s="11"/>
      <c r="J149" s="11"/>
      <c r="K149" s="11"/>
      <c r="L149" s="11"/>
    </row>
    <row r="150" spans="2:12" ht="18.5">
      <c r="B150" s="45" t="s">
        <v>47</v>
      </c>
      <c r="C150" s="11"/>
      <c r="D150" s="107"/>
      <c r="E150" s="107"/>
      <c r="F150" s="107"/>
      <c r="G150" s="107"/>
      <c r="H150" s="107"/>
      <c r="I150" s="11"/>
      <c r="J150" s="11"/>
      <c r="K150" s="11"/>
      <c r="L150" s="11"/>
    </row>
    <row r="151" spans="2:12" ht="16">
      <c r="B151" s="65" t="s">
        <v>48</v>
      </c>
      <c r="C151" s="11"/>
      <c r="D151" s="107"/>
      <c r="E151" s="107"/>
      <c r="F151" s="107"/>
      <c r="G151" s="107"/>
      <c r="H151" s="107"/>
      <c r="I151" s="11"/>
      <c r="J151" s="11"/>
      <c r="K151" s="11"/>
      <c r="L151" s="11"/>
    </row>
    <row r="152" spans="2:12" ht="14.5">
      <c r="B152" s="19"/>
      <c r="C152" s="11"/>
      <c r="D152" s="107"/>
      <c r="E152" s="107"/>
      <c r="F152" s="107"/>
      <c r="G152" s="107"/>
      <c r="H152" s="107"/>
      <c r="I152" s="11"/>
      <c r="J152" s="11"/>
      <c r="K152" s="11"/>
      <c r="L152" s="11"/>
    </row>
    <row r="153" spans="2:12" ht="14.5">
      <c r="B153" s="314"/>
      <c r="C153" s="315"/>
      <c r="D153" s="107"/>
      <c r="E153" s="107"/>
      <c r="F153" s="107"/>
      <c r="G153" s="107"/>
      <c r="H153" s="107"/>
      <c r="I153" s="11"/>
      <c r="J153" s="11"/>
      <c r="K153" s="11"/>
      <c r="L153" s="11"/>
    </row>
    <row r="154" spans="2:12" ht="14.5">
      <c r="B154" s="316"/>
      <c r="C154" s="317"/>
      <c r="D154" s="107"/>
      <c r="E154" s="107"/>
      <c r="F154" s="107"/>
      <c r="G154" s="107"/>
      <c r="H154" s="107"/>
      <c r="I154" s="11"/>
      <c r="J154" s="11"/>
      <c r="K154" s="11"/>
      <c r="L154" s="11"/>
    </row>
    <row r="155" spans="2:12" ht="14.5">
      <c r="B155" s="316"/>
      <c r="C155" s="317"/>
      <c r="D155" s="107"/>
      <c r="E155" s="107"/>
      <c r="F155" s="107"/>
      <c r="G155" s="107"/>
      <c r="H155" s="107"/>
      <c r="I155" s="11"/>
      <c r="J155" s="11"/>
      <c r="K155" s="11"/>
      <c r="L155" s="11"/>
    </row>
    <row r="156" spans="2:12" ht="14.5">
      <c r="B156" s="316"/>
      <c r="C156" s="317"/>
      <c r="D156" s="107"/>
      <c r="E156" s="107"/>
      <c r="F156" s="107"/>
      <c r="G156" s="107"/>
      <c r="H156" s="107"/>
      <c r="I156" s="11"/>
      <c r="J156" s="11"/>
      <c r="K156" s="11"/>
      <c r="L156" s="11"/>
    </row>
    <row r="157" spans="2:12" ht="14.5">
      <c r="B157" s="316"/>
      <c r="C157" s="317"/>
      <c r="D157" s="107"/>
      <c r="E157" s="107"/>
      <c r="F157" s="107"/>
      <c r="G157" s="107"/>
      <c r="H157" s="107"/>
      <c r="I157" s="11"/>
      <c r="J157" s="11"/>
      <c r="K157" s="11"/>
      <c r="L157" s="11"/>
    </row>
    <row r="158" spans="2:12" ht="14.5">
      <c r="B158" s="316"/>
      <c r="C158" s="317"/>
      <c r="D158" s="107"/>
      <c r="E158" s="107"/>
      <c r="F158" s="107"/>
      <c r="G158" s="107"/>
      <c r="H158" s="107"/>
      <c r="I158" s="11"/>
      <c r="J158" s="11"/>
      <c r="K158" s="11"/>
      <c r="L158" s="11"/>
    </row>
    <row r="159" spans="2:12" ht="14.5">
      <c r="B159" s="316"/>
      <c r="C159" s="317"/>
      <c r="D159" s="107"/>
      <c r="E159" s="107"/>
      <c r="F159" s="107"/>
      <c r="G159" s="107"/>
      <c r="H159" s="107"/>
      <c r="I159" s="11"/>
      <c r="J159" s="11"/>
      <c r="K159" s="11"/>
      <c r="L159" s="11"/>
    </row>
    <row r="160" spans="2:12" ht="14.5">
      <c r="B160" s="316"/>
      <c r="C160" s="317"/>
      <c r="D160" s="107"/>
      <c r="E160" s="107"/>
      <c r="F160" s="107"/>
      <c r="G160" s="107"/>
      <c r="H160" s="107"/>
      <c r="I160" s="11"/>
      <c r="J160" s="11"/>
      <c r="K160" s="11"/>
      <c r="L160" s="11"/>
    </row>
    <row r="161" spans="2:12" ht="14.5">
      <c r="B161" s="316"/>
      <c r="C161" s="317"/>
      <c r="D161" s="107"/>
      <c r="E161" s="107"/>
      <c r="F161" s="107"/>
      <c r="G161" s="107"/>
      <c r="H161" s="107"/>
      <c r="I161" s="11"/>
      <c r="J161" s="11"/>
      <c r="K161" s="11"/>
      <c r="L161" s="11"/>
    </row>
    <row r="162" spans="2:12" ht="14.5">
      <c r="B162" s="316"/>
      <c r="C162" s="317"/>
      <c r="D162" s="107"/>
      <c r="E162" s="107"/>
      <c r="F162" s="107"/>
      <c r="G162" s="107"/>
      <c r="H162" s="107"/>
      <c r="I162" s="11"/>
      <c r="J162" s="11"/>
      <c r="K162" s="11"/>
      <c r="L162" s="11"/>
    </row>
    <row r="163" spans="2:12" ht="14.5">
      <c r="B163" s="316"/>
      <c r="C163" s="317"/>
      <c r="D163" s="107"/>
      <c r="E163" s="107"/>
      <c r="F163" s="107"/>
      <c r="G163" s="107"/>
      <c r="H163" s="107"/>
      <c r="I163" s="11"/>
      <c r="J163" s="11"/>
      <c r="K163" s="11"/>
      <c r="L163" s="11"/>
    </row>
    <row r="164" spans="2:12" ht="14.5">
      <c r="B164" s="316"/>
      <c r="C164" s="317"/>
      <c r="D164" s="107"/>
      <c r="E164" s="107"/>
      <c r="F164" s="107"/>
      <c r="G164" s="107"/>
      <c r="H164" s="107"/>
      <c r="I164" s="11"/>
      <c r="J164" s="11"/>
      <c r="K164" s="11"/>
      <c r="L164" s="11"/>
    </row>
    <row r="165" spans="2:12" ht="14.5">
      <c r="B165" s="316"/>
      <c r="C165" s="317"/>
      <c r="D165" s="107"/>
      <c r="E165" s="107"/>
      <c r="F165" s="107"/>
      <c r="G165" s="107"/>
      <c r="H165" s="107"/>
      <c r="I165" s="11"/>
      <c r="J165" s="11"/>
      <c r="K165" s="11"/>
      <c r="L165" s="11"/>
    </row>
    <row r="166" spans="2:12" ht="14.5">
      <c r="B166" s="316"/>
      <c r="C166" s="317"/>
      <c r="D166" s="107"/>
      <c r="E166" s="107"/>
      <c r="F166" s="107"/>
      <c r="G166" s="107"/>
      <c r="H166" s="107"/>
      <c r="I166" s="11"/>
      <c r="J166" s="11"/>
      <c r="K166" s="11"/>
      <c r="L166" s="11"/>
    </row>
    <row r="167" spans="2:12" ht="14.5">
      <c r="B167" s="316"/>
      <c r="C167" s="317"/>
      <c r="D167" s="107"/>
      <c r="E167" s="107"/>
      <c r="F167" s="107"/>
      <c r="G167" s="107"/>
      <c r="H167" s="107"/>
      <c r="I167" s="11"/>
      <c r="J167" s="11"/>
      <c r="K167" s="11"/>
      <c r="L167" s="11"/>
    </row>
    <row r="168" spans="2:12" ht="14.5">
      <c r="B168" s="316"/>
      <c r="C168" s="317"/>
      <c r="D168" s="107"/>
      <c r="E168" s="107"/>
      <c r="F168" s="107"/>
      <c r="G168" s="107"/>
      <c r="H168" s="107"/>
      <c r="I168" s="11"/>
      <c r="J168" s="11"/>
      <c r="K168" s="11"/>
      <c r="L168" s="11"/>
    </row>
    <row r="169" spans="2:12" ht="14.5">
      <c r="B169" s="316"/>
      <c r="C169" s="317"/>
      <c r="D169" s="107"/>
      <c r="E169" s="107"/>
      <c r="F169" s="107"/>
      <c r="G169" s="107"/>
      <c r="H169" s="107"/>
      <c r="I169" s="11"/>
      <c r="J169" s="11"/>
      <c r="K169" s="11"/>
      <c r="L169" s="11"/>
    </row>
    <row r="170" spans="2:12" ht="14.5">
      <c r="B170" s="316"/>
      <c r="C170" s="317"/>
      <c r="D170" s="107"/>
      <c r="E170" s="107"/>
      <c r="F170" s="107"/>
      <c r="G170" s="107"/>
      <c r="H170" s="107"/>
      <c r="I170" s="11"/>
      <c r="J170" s="11"/>
      <c r="K170" s="11"/>
      <c r="L170" s="11"/>
    </row>
    <row r="171" spans="2:12" ht="14.5">
      <c r="B171" s="316"/>
      <c r="C171" s="317"/>
      <c r="D171" s="107"/>
      <c r="E171" s="107"/>
      <c r="F171" s="107"/>
      <c r="G171" s="107"/>
      <c r="H171" s="107"/>
      <c r="I171" s="11"/>
      <c r="J171" s="11"/>
      <c r="K171" s="11"/>
      <c r="L171" s="11"/>
    </row>
    <row r="172" spans="2:12" ht="14.5">
      <c r="B172" s="316"/>
      <c r="C172" s="317"/>
      <c r="D172" s="107"/>
      <c r="E172" s="107"/>
      <c r="F172" s="107"/>
      <c r="G172" s="107"/>
      <c r="H172" s="107"/>
      <c r="I172" s="11"/>
      <c r="J172" s="11"/>
      <c r="K172" s="11"/>
      <c r="L172" s="11"/>
    </row>
    <row r="173" spans="2:12" ht="14.5">
      <c r="B173" s="316"/>
      <c r="C173" s="317"/>
      <c r="D173" s="107"/>
      <c r="E173" s="107"/>
      <c r="F173" s="107"/>
      <c r="G173" s="107"/>
      <c r="H173" s="107"/>
      <c r="I173" s="11"/>
      <c r="J173" s="11"/>
      <c r="K173" s="11"/>
      <c r="L173" s="11"/>
    </row>
    <row r="174" spans="2:12" ht="14.5">
      <c r="B174" s="316"/>
      <c r="C174" s="317"/>
      <c r="D174" s="107"/>
      <c r="E174" s="107"/>
      <c r="F174" s="107"/>
      <c r="G174" s="107"/>
      <c r="H174" s="107"/>
      <c r="I174" s="11"/>
      <c r="J174" s="11"/>
      <c r="K174" s="11"/>
      <c r="L174" s="11"/>
    </row>
    <row r="175" spans="2:12" ht="14.5">
      <c r="B175" s="316"/>
      <c r="C175" s="317"/>
      <c r="D175" s="107"/>
      <c r="E175" s="107"/>
      <c r="F175" s="107"/>
      <c r="G175" s="107"/>
      <c r="H175" s="107"/>
      <c r="I175" s="11"/>
      <c r="J175" s="11"/>
      <c r="K175" s="11"/>
      <c r="L175" s="11"/>
    </row>
    <row r="176" spans="2:12" ht="14.5">
      <c r="B176" s="316"/>
      <c r="C176" s="317"/>
      <c r="D176" s="107"/>
      <c r="E176" s="107"/>
      <c r="F176" s="107"/>
      <c r="G176" s="107"/>
      <c r="H176" s="107"/>
      <c r="I176" s="11"/>
      <c r="J176" s="11"/>
      <c r="K176" s="11"/>
      <c r="L176" s="11"/>
    </row>
    <row r="177" spans="2:12" ht="14.5">
      <c r="B177" s="316"/>
      <c r="C177" s="317"/>
      <c r="D177" s="107"/>
      <c r="E177" s="107"/>
      <c r="F177" s="107"/>
      <c r="G177" s="107"/>
      <c r="H177" s="107"/>
      <c r="I177" s="11"/>
      <c r="J177" s="11"/>
      <c r="K177" s="11"/>
      <c r="L177" s="11"/>
    </row>
    <row r="178" spans="2:12" ht="14.5">
      <c r="B178" s="316"/>
      <c r="C178" s="317"/>
      <c r="D178" s="107"/>
      <c r="E178" s="107"/>
      <c r="F178" s="107"/>
      <c r="G178" s="107"/>
      <c r="H178" s="107"/>
      <c r="I178" s="11"/>
      <c r="J178" s="11"/>
      <c r="K178" s="11"/>
      <c r="L178" s="11"/>
    </row>
    <row r="179" spans="2:12" ht="14.5">
      <c r="B179" s="316"/>
      <c r="C179" s="317"/>
      <c r="D179" s="107"/>
      <c r="E179" s="107"/>
      <c r="F179" s="107"/>
      <c r="G179" s="107"/>
      <c r="H179" s="107"/>
      <c r="I179" s="11"/>
      <c r="J179" s="11"/>
      <c r="K179" s="11"/>
      <c r="L179" s="11"/>
    </row>
    <row r="180" spans="2:12" ht="14.5">
      <c r="B180" s="316"/>
      <c r="C180" s="317"/>
      <c r="D180" s="11"/>
      <c r="E180" s="11"/>
      <c r="F180" s="11"/>
      <c r="G180" s="11"/>
      <c r="H180" s="11"/>
      <c r="I180" s="11"/>
      <c r="J180" s="11"/>
      <c r="K180" s="11"/>
      <c r="L180" s="11"/>
    </row>
    <row r="181" spans="2:12" ht="14.5">
      <c r="B181" s="318"/>
      <c r="C181" s="319"/>
      <c r="D181" s="11"/>
      <c r="E181" s="11"/>
      <c r="F181" s="11"/>
      <c r="G181" s="11"/>
      <c r="H181" s="11"/>
      <c r="I181" s="11"/>
      <c r="J181" s="11"/>
      <c r="K181" s="11"/>
      <c r="L181" s="11"/>
    </row>
    <row r="182" spans="2:12" ht="14.5">
      <c r="B182" s="115"/>
      <c r="C182" s="115"/>
      <c r="D182" s="11"/>
      <c r="E182" s="11"/>
      <c r="F182" s="11"/>
      <c r="G182" s="11"/>
      <c r="H182" s="11"/>
      <c r="I182" s="11"/>
      <c r="J182" s="11"/>
      <c r="K182" s="11"/>
      <c r="L182" s="11"/>
    </row>
    <row r="183" spans="2:12" ht="18.5">
      <c r="B183" s="45" t="s">
        <v>49</v>
      </c>
      <c r="C183" s="115"/>
      <c r="D183" s="11"/>
      <c r="E183" s="11"/>
      <c r="F183" s="11"/>
      <c r="G183" s="11"/>
      <c r="H183" s="11"/>
      <c r="I183" s="11"/>
      <c r="J183" s="11"/>
      <c r="K183" s="11"/>
      <c r="L183" s="11"/>
    </row>
    <row r="184" spans="2:12" ht="18.5">
      <c r="B184" s="62" t="s">
        <v>50</v>
      </c>
      <c r="C184" s="11"/>
      <c r="D184" s="11"/>
      <c r="E184" s="11"/>
      <c r="F184" s="11"/>
      <c r="G184" s="11"/>
      <c r="H184" s="11"/>
      <c r="I184" s="11"/>
      <c r="J184" s="11"/>
      <c r="K184" s="11"/>
      <c r="L184" s="11"/>
    </row>
    <row r="185" spans="2:12" ht="14.5">
      <c r="B185" s="17"/>
      <c r="C185" s="11"/>
      <c r="D185" s="11"/>
      <c r="E185" s="11"/>
      <c r="F185" s="11"/>
      <c r="G185" s="11"/>
      <c r="H185" s="11"/>
      <c r="I185" s="11"/>
      <c r="J185" s="11"/>
      <c r="K185" s="11"/>
      <c r="L185" s="11"/>
    </row>
    <row r="186" spans="2:12" ht="14.5">
      <c r="B186" s="305"/>
      <c r="C186" s="306"/>
      <c r="D186" s="306"/>
      <c r="E186" s="306"/>
      <c r="F186" s="306"/>
      <c r="G186" s="306"/>
      <c r="H186" s="307"/>
      <c r="I186" s="11"/>
      <c r="J186" s="11"/>
      <c r="K186" s="11"/>
      <c r="L186" s="11"/>
    </row>
    <row r="187" spans="2:12" ht="14.5">
      <c r="B187" s="311"/>
      <c r="C187" s="312"/>
      <c r="D187" s="312"/>
      <c r="E187" s="312"/>
      <c r="F187" s="312"/>
      <c r="G187" s="312"/>
      <c r="H187" s="313"/>
      <c r="I187" s="11"/>
      <c r="J187" s="11"/>
      <c r="K187" s="11"/>
      <c r="L187" s="11"/>
    </row>
    <row r="188" spans="2:12" ht="14.5">
      <c r="B188" s="311"/>
      <c r="C188" s="312"/>
      <c r="D188" s="312"/>
      <c r="E188" s="312"/>
      <c r="F188" s="312"/>
      <c r="G188" s="312"/>
      <c r="H188" s="313"/>
      <c r="I188" s="11"/>
      <c r="J188" s="11"/>
      <c r="K188" s="11"/>
      <c r="L188" s="11"/>
    </row>
    <row r="189" spans="2:12" ht="14.5">
      <c r="B189" s="308"/>
      <c r="C189" s="309"/>
      <c r="D189" s="309"/>
      <c r="E189" s="309"/>
      <c r="F189" s="309"/>
      <c r="G189" s="309"/>
      <c r="H189" s="310"/>
      <c r="I189" s="11"/>
      <c r="J189" s="11"/>
      <c r="K189" s="11"/>
      <c r="L189" s="11"/>
    </row>
    <row r="190" spans="2:12" ht="14.5">
      <c r="B190" s="108"/>
      <c r="C190" s="108"/>
      <c r="D190" s="108"/>
      <c r="E190" s="108"/>
      <c r="F190" s="108"/>
      <c r="G190" s="108"/>
      <c r="H190" s="108"/>
      <c r="I190" s="11"/>
      <c r="J190" s="11"/>
      <c r="K190" s="11"/>
      <c r="L190" s="11"/>
    </row>
    <row r="191" spans="2:12" ht="14.5">
      <c r="B191" s="108"/>
      <c r="C191" s="108"/>
      <c r="D191" s="108"/>
      <c r="E191" s="108"/>
      <c r="F191" s="108"/>
      <c r="G191" s="108"/>
      <c r="H191" s="108"/>
      <c r="I191" s="11"/>
      <c r="J191" s="11"/>
      <c r="K191" s="11"/>
      <c r="L191" s="11"/>
    </row>
    <row r="192" spans="2:12" ht="14.5">
      <c r="B192" s="11"/>
      <c r="C192" s="11"/>
      <c r="D192" s="11"/>
      <c r="E192" s="11"/>
      <c r="F192" s="11"/>
      <c r="G192" s="11"/>
      <c r="H192" s="11"/>
      <c r="I192" s="11"/>
      <c r="J192" s="11"/>
      <c r="K192" s="11"/>
      <c r="L192" s="11"/>
    </row>
    <row r="193" spans="2:12" ht="21">
      <c r="B193" s="20" t="s">
        <v>51</v>
      </c>
      <c r="C193" s="11"/>
      <c r="D193" s="11"/>
      <c r="E193" s="11"/>
      <c r="F193" s="11"/>
      <c r="G193" s="11"/>
      <c r="H193" s="11"/>
      <c r="I193" s="11"/>
      <c r="J193" s="11"/>
      <c r="K193" s="11"/>
      <c r="L193" s="11"/>
    </row>
    <row r="194" spans="2:12" ht="18.5">
      <c r="B194" s="62" t="s">
        <v>52</v>
      </c>
      <c r="C194" s="11"/>
      <c r="D194" s="11"/>
      <c r="E194" s="11"/>
      <c r="F194" s="11"/>
      <c r="G194" s="11"/>
      <c r="H194" s="11"/>
      <c r="I194" s="11"/>
      <c r="J194" s="11"/>
      <c r="K194" s="11"/>
      <c r="L194" s="11"/>
    </row>
    <row r="195" spans="2:12" ht="14.5">
      <c r="B195" s="12"/>
      <c r="C195" s="11"/>
      <c r="D195" s="11"/>
      <c r="E195" s="11"/>
      <c r="F195" s="11"/>
      <c r="G195" s="11"/>
      <c r="H195" s="11"/>
      <c r="I195" s="11"/>
      <c r="J195" s="11"/>
      <c r="K195" s="11"/>
      <c r="L195" s="11"/>
    </row>
    <row r="196" spans="2:12" ht="14.5">
      <c r="B196" s="305"/>
      <c r="C196" s="306"/>
      <c r="D196" s="306"/>
      <c r="E196" s="306"/>
      <c r="F196" s="306"/>
      <c r="G196" s="306"/>
      <c r="H196" s="307"/>
      <c r="I196" s="11"/>
      <c r="J196" s="11"/>
      <c r="K196" s="11"/>
      <c r="L196" s="11"/>
    </row>
    <row r="197" spans="2:12" ht="14.5">
      <c r="B197" s="308"/>
      <c r="C197" s="309"/>
      <c r="D197" s="309"/>
      <c r="E197" s="309"/>
      <c r="F197" s="309"/>
      <c r="G197" s="309"/>
      <c r="H197" s="310"/>
      <c r="I197" s="11"/>
      <c r="J197" s="11"/>
      <c r="K197" s="11"/>
      <c r="L197" s="11"/>
    </row>
    <row r="198" spans="2:12" ht="14.5">
      <c r="B198" s="109"/>
      <c r="C198" s="109"/>
      <c r="D198" s="109"/>
      <c r="E198" s="11"/>
      <c r="F198" s="11"/>
      <c r="G198" s="11"/>
      <c r="H198" s="11"/>
      <c r="I198" s="11"/>
      <c r="J198" s="11"/>
      <c r="K198" s="11"/>
      <c r="L198" s="11"/>
    </row>
    <row r="199" spans="2:12" ht="14.5">
      <c r="B199" s="11"/>
      <c r="C199" s="11"/>
      <c r="D199" s="11"/>
      <c r="E199" s="11"/>
      <c r="F199" s="11"/>
      <c r="G199" s="11"/>
      <c r="H199" s="11"/>
      <c r="I199" s="11"/>
      <c r="J199" s="11"/>
      <c r="K199" s="11"/>
      <c r="L199" s="11"/>
    </row>
    <row r="200" spans="2:12" ht="14.5">
      <c r="B200" s="11"/>
      <c r="C200" s="11"/>
      <c r="D200" s="11"/>
      <c r="E200" s="11"/>
      <c r="F200" s="11"/>
      <c r="G200" s="11"/>
      <c r="H200" s="11"/>
      <c r="I200" s="11"/>
      <c r="J200" s="11"/>
      <c r="K200" s="11"/>
      <c r="L200" s="11"/>
    </row>
    <row r="201" spans="2:12" ht="14.5">
      <c r="B201" s="11"/>
      <c r="C201" s="11"/>
      <c r="D201" s="11"/>
      <c r="E201" s="11"/>
      <c r="F201" s="11"/>
      <c r="G201" s="11"/>
      <c r="H201" s="11"/>
      <c r="I201" s="11"/>
      <c r="J201" s="11"/>
      <c r="K201" s="11"/>
      <c r="L201" s="11"/>
    </row>
    <row r="202" spans="2:12" ht="14.5">
      <c r="B202" s="11"/>
      <c r="C202" s="11"/>
      <c r="D202" s="11"/>
      <c r="E202" s="11"/>
      <c r="F202" s="11"/>
      <c r="G202" s="11"/>
      <c r="H202" s="11"/>
      <c r="I202" s="11"/>
      <c r="J202" s="11"/>
      <c r="K202" s="11"/>
      <c r="L202" s="11"/>
    </row>
    <row r="203" spans="2:12" ht="14.5">
      <c r="B203" s="11"/>
      <c r="C203" s="11"/>
      <c r="D203" s="11"/>
      <c r="E203" s="11"/>
      <c r="F203" s="11"/>
      <c r="G203" s="11"/>
      <c r="H203" s="11"/>
      <c r="I203" s="11"/>
      <c r="J203" s="11"/>
      <c r="K203" s="11"/>
      <c r="L203" s="11"/>
    </row>
    <row r="204" spans="2:12" ht="14.5">
      <c r="B204" s="11"/>
      <c r="C204" s="11"/>
      <c r="D204" s="11"/>
      <c r="E204" s="11"/>
      <c r="F204" s="11"/>
      <c r="G204" s="11"/>
      <c r="H204" s="11"/>
      <c r="I204" s="11"/>
      <c r="J204" s="11"/>
      <c r="K204" s="11"/>
      <c r="L204" s="11"/>
    </row>
    <row r="205" spans="2:12" ht="14.5">
      <c r="B205" s="11"/>
      <c r="C205" s="11"/>
      <c r="D205" s="11"/>
      <c r="E205" s="11"/>
      <c r="F205" s="11"/>
      <c r="G205" s="11"/>
      <c r="H205" s="11"/>
      <c r="I205" s="11"/>
      <c r="J205" s="11"/>
      <c r="K205" s="11"/>
      <c r="L205" s="11"/>
    </row>
    <row r="206" spans="2:12" ht="14.5">
      <c r="B206" s="11"/>
      <c r="C206" s="11"/>
      <c r="D206" s="11"/>
      <c r="E206" s="11"/>
      <c r="F206" s="11"/>
      <c r="G206" s="11"/>
      <c r="H206" s="11"/>
      <c r="I206" s="11"/>
      <c r="J206" s="11"/>
      <c r="K206" s="11"/>
      <c r="L206" s="11"/>
    </row>
    <row r="207" spans="2:12" ht="14.5">
      <c r="B207" s="11"/>
      <c r="C207" s="11"/>
      <c r="D207" s="11"/>
      <c r="E207" s="11"/>
      <c r="F207" s="11"/>
      <c r="G207" s="11"/>
      <c r="H207" s="11"/>
      <c r="I207" s="11"/>
      <c r="J207" s="11"/>
      <c r="K207" s="11"/>
      <c r="L207" s="11"/>
    </row>
    <row r="208" spans="2:12" ht="14.5">
      <c r="B208" s="11"/>
      <c r="C208" s="11"/>
      <c r="D208" s="11"/>
      <c r="E208" s="11"/>
      <c r="F208" s="11"/>
      <c r="G208" s="11"/>
      <c r="H208" s="11"/>
      <c r="I208" s="11"/>
      <c r="J208" s="11"/>
      <c r="K208" s="11"/>
      <c r="L208" s="11"/>
    </row>
    <row r="209" spans="2:12" ht="14.5">
      <c r="B209" s="11"/>
      <c r="C209" s="11"/>
      <c r="D209" s="11"/>
      <c r="E209" s="11"/>
      <c r="F209" s="11"/>
      <c r="G209" s="11"/>
      <c r="H209" s="11"/>
      <c r="I209" s="11"/>
      <c r="J209" s="11"/>
      <c r="K209" s="11"/>
      <c r="L209" s="11"/>
    </row>
    <row r="210" spans="2:12" ht="14.5">
      <c r="B210" s="11"/>
      <c r="C210" s="11"/>
      <c r="D210" s="11"/>
      <c r="E210" s="11"/>
      <c r="F210" s="11"/>
      <c r="G210" s="11"/>
      <c r="H210" s="11"/>
      <c r="I210" s="11"/>
      <c r="J210" s="11"/>
      <c r="K210" s="11"/>
      <c r="L210" s="11"/>
    </row>
    <row r="211" spans="2:12" ht="14.5">
      <c r="B211" s="11"/>
      <c r="C211" s="11"/>
      <c r="D211" s="11"/>
      <c r="E211" s="11"/>
      <c r="F211" s="11"/>
      <c r="G211" s="11"/>
      <c r="H211" s="11"/>
      <c r="I211" s="11"/>
      <c r="J211" s="11"/>
      <c r="K211" s="11"/>
      <c r="L211" s="11"/>
    </row>
    <row r="212" spans="2:12" ht="14.5">
      <c r="B212" s="11"/>
      <c r="C212" s="11"/>
      <c r="D212" s="11"/>
      <c r="E212" s="11"/>
      <c r="F212" s="11"/>
      <c r="G212" s="11"/>
      <c r="H212" s="11"/>
      <c r="I212" s="11"/>
      <c r="J212" s="11"/>
      <c r="K212" s="11"/>
      <c r="L212" s="11"/>
    </row>
    <row r="213" spans="2:12" ht="14.5">
      <c r="B213" s="11"/>
      <c r="C213" s="11"/>
      <c r="D213" s="11"/>
      <c r="E213" s="11"/>
      <c r="F213" s="11"/>
      <c r="G213" s="11"/>
      <c r="H213" s="11"/>
      <c r="I213" s="11"/>
      <c r="J213" s="11"/>
      <c r="K213" s="11"/>
      <c r="L213" s="11"/>
    </row>
    <row r="214" spans="2:12" ht="14.5">
      <c r="B214" s="11"/>
      <c r="C214" s="11"/>
      <c r="D214" s="11"/>
      <c r="E214" s="11"/>
      <c r="F214" s="11"/>
      <c r="G214" s="11"/>
      <c r="H214" s="11"/>
      <c r="I214" s="11"/>
      <c r="J214" s="11"/>
      <c r="K214" s="11"/>
      <c r="L214" s="11"/>
    </row>
    <row r="215" spans="2:12" ht="14.5">
      <c r="B215" s="11"/>
      <c r="C215" s="11"/>
      <c r="D215" s="11"/>
      <c r="E215" s="11"/>
      <c r="F215" s="11"/>
      <c r="G215" s="11"/>
      <c r="H215" s="11"/>
      <c r="I215" s="11"/>
      <c r="J215" s="11"/>
      <c r="K215" s="11"/>
      <c r="L215" s="11"/>
    </row>
    <row r="216" spans="2:12" ht="14.5">
      <c r="B216" s="11"/>
      <c r="C216" s="11"/>
      <c r="D216" s="11"/>
      <c r="E216" s="11"/>
      <c r="F216" s="11"/>
      <c r="G216" s="11"/>
      <c r="H216" s="11"/>
      <c r="I216" s="11"/>
      <c r="J216" s="11"/>
      <c r="K216" s="11"/>
      <c r="L216" s="11"/>
    </row>
    <row r="217" spans="2:12" ht="14.5">
      <c r="B217" s="11"/>
      <c r="C217" s="11"/>
      <c r="D217" s="11"/>
      <c r="E217" s="11"/>
      <c r="F217" s="11"/>
      <c r="G217" s="11"/>
      <c r="H217" s="11"/>
      <c r="I217" s="11"/>
      <c r="J217" s="11"/>
      <c r="K217" s="11"/>
      <c r="L217" s="11"/>
    </row>
    <row r="218" spans="2:12" ht="14.5">
      <c r="B218" s="11"/>
      <c r="C218" s="11"/>
      <c r="D218" s="11"/>
      <c r="E218" s="11"/>
      <c r="F218" s="11"/>
      <c r="G218" s="11"/>
      <c r="H218" s="11"/>
      <c r="I218" s="11"/>
      <c r="J218" s="11"/>
      <c r="K218" s="11"/>
      <c r="L218" s="11"/>
    </row>
    <row r="219" spans="2:12" ht="14.5">
      <c r="B219" s="11"/>
      <c r="C219" s="11"/>
      <c r="D219" s="11"/>
      <c r="E219" s="11"/>
      <c r="F219" s="11"/>
      <c r="G219" s="11"/>
      <c r="H219" s="11"/>
      <c r="I219" s="11"/>
      <c r="J219" s="11"/>
      <c r="K219" s="11"/>
      <c r="L219" s="11"/>
    </row>
    <row r="220" spans="2:12" ht="14.5">
      <c r="B220" s="11"/>
      <c r="C220" s="11"/>
      <c r="D220" s="11"/>
      <c r="E220" s="11"/>
      <c r="F220" s="11"/>
      <c r="G220" s="11"/>
      <c r="H220" s="11"/>
      <c r="I220" s="11"/>
      <c r="J220" s="11"/>
      <c r="K220" s="11"/>
      <c r="L220" s="11"/>
    </row>
    <row r="221" spans="2:12" ht="14.5">
      <c r="B221" s="11"/>
      <c r="C221" s="11"/>
      <c r="D221" s="11"/>
      <c r="E221" s="11"/>
      <c r="F221" s="11"/>
      <c r="G221" s="11"/>
      <c r="H221" s="11"/>
      <c r="I221" s="11"/>
      <c r="J221" s="11"/>
      <c r="K221" s="11"/>
      <c r="L221" s="11"/>
    </row>
  </sheetData>
  <sheetProtection sheet="1" objects="1" selectLockedCells="1"/>
  <mergeCells count="13">
    <mergeCell ref="B16:H20"/>
    <mergeCell ref="B196:H197"/>
    <mergeCell ref="B186:H189"/>
    <mergeCell ref="B118:C146"/>
    <mergeCell ref="B84:C112"/>
    <mergeCell ref="B38:D38"/>
    <mergeCell ref="B153:C181"/>
    <mergeCell ref="B60:H77"/>
    <mergeCell ref="B5:H5"/>
    <mergeCell ref="B10:H10"/>
    <mergeCell ref="B15:H15"/>
    <mergeCell ref="B6:H9"/>
    <mergeCell ref="B11:H14"/>
  </mergeCells>
  <conditionalFormatting sqref="C42:C53 D44:D45">
    <cfRule type="expression" dxfId="108" priority="9">
      <formula>AND($B$28="Nei",+$B$29="Nei")</formula>
    </cfRule>
  </conditionalFormatting>
  <conditionalFormatting sqref="D42:D43 D46:D53">
    <cfRule type="expression" dxfId="107" priority="1">
      <formula>$B$29="Nei"</formula>
    </cfRule>
  </conditionalFormatting>
  <conditionalFormatting sqref="D48">
    <cfRule type="expression" dxfId="106" priority="2">
      <formula>AND($B$28="Nei",+$B$29="Nei")</formula>
    </cfRule>
  </conditionalFormatting>
  <dataValidations xWindow="286" yWindow="594" count="1">
    <dataValidation type="list" errorStyle="information" allowBlank="1" showInputMessage="1" showErrorMessage="1" errorTitle="Feil input" error="Velg Ja eller Nei ved å bruke nedtrekksmenyen." promptTitle="Velg for gjeldende faktorer" prompt="Velg Ja eller Nei fra nedtrekksmenyen" sqref="B28:B30" xr:uid="{2221C4B6-696F-4E13-B673-C5A3EC47E295}">
      <formula1>"Ja,Nei"</formula1>
    </dataValidation>
  </dataValidations>
  <pageMargins left="0.7" right="0.7" top="0.75" bottom="0.75" header="0.3" footer="0.3"/>
  <pageSetup scale="37" fitToHeight="0" orientation="portrait" r:id="rId1"/>
  <headerFooter>
    <oddFooter>&amp;L_x000D_&amp;1#&amp;"Calibri"&amp;8&amp;K000000 Klasse: Åpen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DF95-9123-411E-96D5-BE02B0D7294A}">
  <sheetPr codeName="Sheet3">
    <tabColor theme="2" tint="-9.9978637043366805E-2"/>
  </sheetPr>
  <dimension ref="A2:O131"/>
  <sheetViews>
    <sheetView showGridLines="0" zoomScale="80" zoomScaleNormal="80" workbookViewId="0">
      <selection activeCell="B12" sqref="B12:O25"/>
    </sheetView>
  </sheetViews>
  <sheetFormatPr baseColWidth="10" defaultColWidth="11.453125" defaultRowHeight="14"/>
  <cols>
    <col min="1" max="16384" width="11.453125" style="1"/>
  </cols>
  <sheetData>
    <row r="2" spans="1:15" ht="30" customHeight="1">
      <c r="B2" s="102" t="s">
        <v>53</v>
      </c>
    </row>
    <row r="3" spans="1:15" ht="20">
      <c r="B3" s="22"/>
    </row>
    <row r="4" spans="1:15" ht="49.5" customHeight="1">
      <c r="A4" s="6"/>
      <c r="B4" s="321"/>
      <c r="C4" s="321"/>
      <c r="D4" s="321"/>
      <c r="E4" s="321"/>
      <c r="F4" s="321"/>
      <c r="G4" s="321"/>
      <c r="H4" s="321"/>
      <c r="I4" s="321"/>
      <c r="J4" s="321"/>
      <c r="K4" s="321"/>
      <c r="L4" s="321"/>
      <c r="M4" s="321"/>
      <c r="N4" s="321"/>
      <c r="O4" s="321"/>
    </row>
    <row r="5" spans="1:15" ht="18.5">
      <c r="B5" s="53"/>
    </row>
    <row r="6" spans="1:15" ht="16">
      <c r="B6" s="326" t="s">
        <v>54</v>
      </c>
      <c r="C6" s="326"/>
      <c r="D6" s="326"/>
      <c r="E6" s="326"/>
      <c r="F6" s="326"/>
      <c r="G6" s="326"/>
      <c r="H6" s="326"/>
      <c r="I6" s="326"/>
      <c r="J6" s="326"/>
      <c r="K6" s="326"/>
      <c r="L6" s="326"/>
      <c r="M6" s="326"/>
      <c r="N6" s="326"/>
      <c r="O6" s="326"/>
    </row>
    <row r="7" spans="1:15" ht="6" customHeight="1">
      <c r="B7" s="2"/>
    </row>
    <row r="8" spans="1:15" ht="14.5">
      <c r="B8" s="2"/>
    </row>
    <row r="9" spans="1:15" ht="21">
      <c r="B9" s="20" t="s">
        <v>55</v>
      </c>
    </row>
    <row r="10" spans="1:15" ht="18.5">
      <c r="B10" s="62" t="s">
        <v>56</v>
      </c>
    </row>
    <row r="11" spans="1:15" ht="15.5">
      <c r="B11" s="49"/>
    </row>
    <row r="12" spans="1:15" ht="17.5">
      <c r="A12" s="6"/>
      <c r="B12" s="322"/>
      <c r="C12" s="323"/>
      <c r="D12" s="323"/>
      <c r="E12" s="323"/>
      <c r="F12" s="323"/>
      <c r="G12" s="323"/>
      <c r="H12" s="323"/>
      <c r="I12" s="323"/>
      <c r="J12" s="323"/>
      <c r="K12" s="323"/>
      <c r="L12" s="323"/>
      <c r="M12" s="323"/>
      <c r="N12" s="323"/>
      <c r="O12" s="324"/>
    </row>
    <row r="13" spans="1:15">
      <c r="B13" s="299"/>
      <c r="C13" s="300"/>
      <c r="D13" s="300"/>
      <c r="E13" s="300"/>
      <c r="F13" s="300"/>
      <c r="G13" s="300"/>
      <c r="H13" s="300"/>
      <c r="I13" s="300"/>
      <c r="J13" s="300"/>
      <c r="K13" s="300"/>
      <c r="L13" s="300"/>
      <c r="M13" s="300"/>
      <c r="N13" s="300"/>
      <c r="O13" s="301"/>
    </row>
    <row r="14" spans="1:15" ht="17.5">
      <c r="A14" s="6"/>
      <c r="B14" s="299"/>
      <c r="C14" s="300"/>
      <c r="D14" s="300"/>
      <c r="E14" s="300"/>
      <c r="F14" s="300"/>
      <c r="G14" s="300"/>
      <c r="H14" s="300"/>
      <c r="I14" s="300"/>
      <c r="J14" s="300"/>
      <c r="K14" s="300"/>
      <c r="L14" s="300"/>
      <c r="M14" s="300"/>
      <c r="N14" s="300"/>
      <c r="O14" s="301"/>
    </row>
    <row r="15" spans="1:15">
      <c r="B15" s="299"/>
      <c r="C15" s="300"/>
      <c r="D15" s="300"/>
      <c r="E15" s="300"/>
      <c r="F15" s="300"/>
      <c r="G15" s="300"/>
      <c r="H15" s="300"/>
      <c r="I15" s="300"/>
      <c r="J15" s="300"/>
      <c r="K15" s="300"/>
      <c r="L15" s="300"/>
      <c r="M15" s="300"/>
      <c r="N15" s="300"/>
      <c r="O15" s="301"/>
    </row>
    <row r="16" spans="1:15" ht="17.5">
      <c r="A16" s="6"/>
      <c r="B16" s="299"/>
      <c r="C16" s="300"/>
      <c r="D16" s="300"/>
      <c r="E16" s="300"/>
      <c r="F16" s="300"/>
      <c r="G16" s="300"/>
      <c r="H16" s="300"/>
      <c r="I16" s="300"/>
      <c r="J16" s="300"/>
      <c r="K16" s="300"/>
      <c r="L16" s="300"/>
      <c r="M16" s="300"/>
      <c r="N16" s="300"/>
      <c r="O16" s="301"/>
    </row>
    <row r="17" spans="1:15">
      <c r="B17" s="299"/>
      <c r="C17" s="300"/>
      <c r="D17" s="300"/>
      <c r="E17" s="300"/>
      <c r="F17" s="300"/>
      <c r="G17" s="300"/>
      <c r="H17" s="300"/>
      <c r="I17" s="300"/>
      <c r="J17" s="300"/>
      <c r="K17" s="300"/>
      <c r="L17" s="300"/>
      <c r="M17" s="300"/>
      <c r="N17" s="300"/>
      <c r="O17" s="301"/>
    </row>
    <row r="18" spans="1:15" ht="17.5">
      <c r="A18" s="6"/>
      <c r="B18" s="299"/>
      <c r="C18" s="300"/>
      <c r="D18" s="300"/>
      <c r="E18" s="300"/>
      <c r="F18" s="300"/>
      <c r="G18" s="300"/>
      <c r="H18" s="300"/>
      <c r="I18" s="300"/>
      <c r="J18" s="300"/>
      <c r="K18" s="300"/>
      <c r="L18" s="300"/>
      <c r="M18" s="300"/>
      <c r="N18" s="300"/>
      <c r="O18" s="301"/>
    </row>
    <row r="19" spans="1:15">
      <c r="B19" s="299"/>
      <c r="C19" s="300"/>
      <c r="D19" s="300"/>
      <c r="E19" s="300"/>
      <c r="F19" s="300"/>
      <c r="G19" s="300"/>
      <c r="H19" s="300"/>
      <c r="I19" s="300"/>
      <c r="J19" s="300"/>
      <c r="K19" s="300"/>
      <c r="L19" s="300"/>
      <c r="M19" s="300"/>
      <c r="N19" s="300"/>
      <c r="O19" s="301"/>
    </row>
    <row r="20" spans="1:15" ht="17.5">
      <c r="A20" s="6"/>
      <c r="B20" s="299"/>
      <c r="C20" s="300"/>
      <c r="D20" s="300"/>
      <c r="E20" s="300"/>
      <c r="F20" s="300"/>
      <c r="G20" s="300"/>
      <c r="H20" s="300"/>
      <c r="I20" s="300"/>
      <c r="J20" s="300"/>
      <c r="K20" s="300"/>
      <c r="L20" s="300"/>
      <c r="M20" s="300"/>
      <c r="N20" s="300"/>
      <c r="O20" s="301"/>
    </row>
    <row r="21" spans="1:15">
      <c r="B21" s="299"/>
      <c r="C21" s="300"/>
      <c r="D21" s="300"/>
      <c r="E21" s="300"/>
      <c r="F21" s="300"/>
      <c r="G21" s="300"/>
      <c r="H21" s="300"/>
      <c r="I21" s="300"/>
      <c r="J21" s="300"/>
      <c r="K21" s="300"/>
      <c r="L21" s="300"/>
      <c r="M21" s="300"/>
      <c r="N21" s="300"/>
      <c r="O21" s="301"/>
    </row>
    <row r="22" spans="1:15" ht="17.5">
      <c r="A22" s="6"/>
      <c r="B22" s="299"/>
      <c r="C22" s="300"/>
      <c r="D22" s="300"/>
      <c r="E22" s="300"/>
      <c r="F22" s="300"/>
      <c r="G22" s="300"/>
      <c r="H22" s="300"/>
      <c r="I22" s="300"/>
      <c r="J22" s="300"/>
      <c r="K22" s="300"/>
      <c r="L22" s="300"/>
      <c r="M22" s="300"/>
      <c r="N22" s="300"/>
      <c r="O22" s="301"/>
    </row>
    <row r="23" spans="1:15">
      <c r="B23" s="299"/>
      <c r="C23" s="300"/>
      <c r="D23" s="300"/>
      <c r="E23" s="300"/>
      <c r="F23" s="300"/>
      <c r="G23" s="300"/>
      <c r="H23" s="300"/>
      <c r="I23" s="300"/>
      <c r="J23" s="300"/>
      <c r="K23" s="300"/>
      <c r="L23" s="300"/>
      <c r="M23" s="300"/>
      <c r="N23" s="300"/>
      <c r="O23" s="301"/>
    </row>
    <row r="24" spans="1:15" ht="17.5">
      <c r="A24" s="6"/>
      <c r="B24" s="299"/>
      <c r="C24" s="300"/>
      <c r="D24" s="300"/>
      <c r="E24" s="300"/>
      <c r="F24" s="300"/>
      <c r="G24" s="300"/>
      <c r="H24" s="300"/>
      <c r="I24" s="300"/>
      <c r="J24" s="300"/>
      <c r="K24" s="300"/>
      <c r="L24" s="300"/>
      <c r="M24" s="300"/>
      <c r="N24" s="300"/>
      <c r="O24" s="301"/>
    </row>
    <row r="25" spans="1:15">
      <c r="B25" s="302"/>
      <c r="C25" s="303"/>
      <c r="D25" s="303"/>
      <c r="E25" s="303"/>
      <c r="F25" s="303"/>
      <c r="G25" s="303"/>
      <c r="H25" s="303"/>
      <c r="I25" s="303"/>
      <c r="J25" s="303"/>
      <c r="K25" s="303"/>
      <c r="L25" s="303"/>
      <c r="M25" s="303"/>
      <c r="N25" s="303"/>
      <c r="O25" s="304"/>
    </row>
    <row r="26" spans="1:15">
      <c r="B26" s="14"/>
      <c r="C26" s="14"/>
      <c r="D26" s="14"/>
      <c r="E26" s="14"/>
      <c r="F26" s="14"/>
      <c r="G26" s="14"/>
      <c r="H26" s="14"/>
      <c r="I26" s="14"/>
      <c r="J26" s="14"/>
      <c r="K26" s="14"/>
      <c r="L26" s="14"/>
      <c r="M26" s="14"/>
      <c r="N26" s="14"/>
      <c r="O26" s="14"/>
    </row>
    <row r="27" spans="1:15" ht="11.15" customHeight="1">
      <c r="A27" s="6"/>
    </row>
    <row r="28" spans="1:15" ht="11.15" customHeight="1"/>
    <row r="29" spans="1:15" ht="21">
      <c r="B29" s="20" t="s">
        <v>57</v>
      </c>
    </row>
    <row r="30" spans="1:15" ht="18.5">
      <c r="B30" s="325" t="s">
        <v>58</v>
      </c>
      <c r="C30" s="325"/>
      <c r="D30" s="325"/>
      <c r="E30" s="325"/>
      <c r="F30" s="325"/>
      <c r="G30" s="325"/>
      <c r="H30" s="325"/>
      <c r="I30" s="325"/>
      <c r="J30" s="325"/>
      <c r="K30" s="325"/>
      <c r="L30" s="325"/>
      <c r="M30" s="325"/>
      <c r="N30" s="325"/>
      <c r="O30" s="325"/>
    </row>
    <row r="31" spans="1:15" ht="14.25" customHeight="1">
      <c r="B31" s="50"/>
      <c r="C31" s="46"/>
      <c r="D31" s="46"/>
      <c r="E31" s="46"/>
      <c r="F31" s="46"/>
      <c r="G31" s="46"/>
      <c r="H31" s="46"/>
      <c r="I31" s="46"/>
      <c r="J31" s="46"/>
      <c r="K31" s="46"/>
      <c r="L31" s="46"/>
      <c r="M31" s="46"/>
      <c r="N31" s="46"/>
      <c r="O31" s="46"/>
    </row>
    <row r="32" spans="1:15">
      <c r="B32" s="322"/>
      <c r="C32" s="323"/>
      <c r="D32" s="323"/>
      <c r="E32" s="323"/>
      <c r="F32" s="323"/>
      <c r="G32" s="323"/>
      <c r="H32" s="323"/>
      <c r="I32" s="323"/>
      <c r="J32" s="323"/>
      <c r="K32" s="323"/>
      <c r="L32" s="323"/>
      <c r="M32" s="323"/>
      <c r="N32" s="323"/>
      <c r="O32" s="324"/>
    </row>
    <row r="33" spans="2:15">
      <c r="B33" s="299"/>
      <c r="C33" s="300"/>
      <c r="D33" s="300"/>
      <c r="E33" s="300"/>
      <c r="F33" s="300"/>
      <c r="G33" s="300"/>
      <c r="H33" s="300"/>
      <c r="I33" s="300"/>
      <c r="J33" s="300"/>
      <c r="K33" s="300"/>
      <c r="L33" s="300"/>
      <c r="M33" s="300"/>
      <c r="N33" s="300"/>
      <c r="O33" s="301"/>
    </row>
    <row r="34" spans="2:15">
      <c r="B34" s="299"/>
      <c r="C34" s="300"/>
      <c r="D34" s="300"/>
      <c r="E34" s="300"/>
      <c r="F34" s="300"/>
      <c r="G34" s="300"/>
      <c r="H34" s="300"/>
      <c r="I34" s="300"/>
      <c r="J34" s="300"/>
      <c r="K34" s="300"/>
      <c r="L34" s="300"/>
      <c r="M34" s="300"/>
      <c r="N34" s="300"/>
      <c r="O34" s="301"/>
    </row>
    <row r="35" spans="2:15">
      <c r="B35" s="299"/>
      <c r="C35" s="300"/>
      <c r="D35" s="300"/>
      <c r="E35" s="300"/>
      <c r="F35" s="300"/>
      <c r="G35" s="300"/>
      <c r="H35" s="300"/>
      <c r="I35" s="300"/>
      <c r="J35" s="300"/>
      <c r="K35" s="300"/>
      <c r="L35" s="300"/>
      <c r="M35" s="300"/>
      <c r="N35" s="300"/>
      <c r="O35" s="301"/>
    </row>
    <row r="36" spans="2:15">
      <c r="B36" s="299"/>
      <c r="C36" s="300"/>
      <c r="D36" s="300"/>
      <c r="E36" s="300"/>
      <c r="F36" s="300"/>
      <c r="G36" s="300"/>
      <c r="H36" s="300"/>
      <c r="I36" s="300"/>
      <c r="J36" s="300"/>
      <c r="K36" s="300"/>
      <c r="L36" s="300"/>
      <c r="M36" s="300"/>
      <c r="N36" s="300"/>
      <c r="O36" s="301"/>
    </row>
    <row r="37" spans="2:15">
      <c r="B37" s="299"/>
      <c r="C37" s="300"/>
      <c r="D37" s="300"/>
      <c r="E37" s="300"/>
      <c r="F37" s="300"/>
      <c r="G37" s="300"/>
      <c r="H37" s="300"/>
      <c r="I37" s="300"/>
      <c r="J37" s="300"/>
      <c r="K37" s="300"/>
      <c r="L37" s="300"/>
      <c r="M37" s="300"/>
      <c r="N37" s="300"/>
      <c r="O37" s="301"/>
    </row>
    <row r="38" spans="2:15">
      <c r="B38" s="299"/>
      <c r="C38" s="300"/>
      <c r="D38" s="300"/>
      <c r="E38" s="300"/>
      <c r="F38" s="300"/>
      <c r="G38" s="300"/>
      <c r="H38" s="300"/>
      <c r="I38" s="300"/>
      <c r="J38" s="300"/>
      <c r="K38" s="300"/>
      <c r="L38" s="300"/>
      <c r="M38" s="300"/>
      <c r="N38" s="300"/>
      <c r="O38" s="301"/>
    </row>
    <row r="39" spans="2:15">
      <c r="B39" s="299"/>
      <c r="C39" s="300"/>
      <c r="D39" s="300"/>
      <c r="E39" s="300"/>
      <c r="F39" s="300"/>
      <c r="G39" s="300"/>
      <c r="H39" s="300"/>
      <c r="I39" s="300"/>
      <c r="J39" s="300"/>
      <c r="K39" s="300"/>
      <c r="L39" s="300"/>
      <c r="M39" s="300"/>
      <c r="N39" s="300"/>
      <c r="O39" s="301"/>
    </row>
    <row r="40" spans="2:15">
      <c r="B40" s="299"/>
      <c r="C40" s="300"/>
      <c r="D40" s="300"/>
      <c r="E40" s="300"/>
      <c r="F40" s="300"/>
      <c r="G40" s="300"/>
      <c r="H40" s="300"/>
      <c r="I40" s="300"/>
      <c r="J40" s="300"/>
      <c r="K40" s="300"/>
      <c r="L40" s="300"/>
      <c r="M40" s="300"/>
      <c r="N40" s="300"/>
      <c r="O40" s="301"/>
    </row>
    <row r="41" spans="2:15">
      <c r="B41" s="299"/>
      <c r="C41" s="300"/>
      <c r="D41" s="300"/>
      <c r="E41" s="300"/>
      <c r="F41" s="300"/>
      <c r="G41" s="300"/>
      <c r="H41" s="300"/>
      <c r="I41" s="300"/>
      <c r="J41" s="300"/>
      <c r="K41" s="300"/>
      <c r="L41" s="300"/>
      <c r="M41" s="300"/>
      <c r="N41" s="300"/>
      <c r="O41" s="301"/>
    </row>
    <row r="42" spans="2:15">
      <c r="B42" s="299"/>
      <c r="C42" s="300"/>
      <c r="D42" s="300"/>
      <c r="E42" s="300"/>
      <c r="F42" s="300"/>
      <c r="G42" s="300"/>
      <c r="H42" s="300"/>
      <c r="I42" s="300"/>
      <c r="J42" s="300"/>
      <c r="K42" s="300"/>
      <c r="L42" s="300"/>
      <c r="M42" s="300"/>
      <c r="N42" s="300"/>
      <c r="O42" s="301"/>
    </row>
    <row r="43" spans="2:15">
      <c r="B43" s="299"/>
      <c r="C43" s="300"/>
      <c r="D43" s="300"/>
      <c r="E43" s="300"/>
      <c r="F43" s="300"/>
      <c r="G43" s="300"/>
      <c r="H43" s="300"/>
      <c r="I43" s="300"/>
      <c r="J43" s="300"/>
      <c r="K43" s="300"/>
      <c r="L43" s="300"/>
      <c r="M43" s="300"/>
      <c r="N43" s="300"/>
      <c r="O43" s="301"/>
    </row>
    <row r="44" spans="2:15">
      <c r="B44" s="299"/>
      <c r="C44" s="300"/>
      <c r="D44" s="300"/>
      <c r="E44" s="300"/>
      <c r="F44" s="300"/>
      <c r="G44" s="300"/>
      <c r="H44" s="300"/>
      <c r="I44" s="300"/>
      <c r="J44" s="300"/>
      <c r="K44" s="300"/>
      <c r="L44" s="300"/>
      <c r="M44" s="300"/>
      <c r="N44" s="300"/>
      <c r="O44" s="301"/>
    </row>
    <row r="45" spans="2:15">
      <c r="B45" s="299"/>
      <c r="C45" s="300"/>
      <c r="D45" s="300"/>
      <c r="E45" s="300"/>
      <c r="F45" s="300"/>
      <c r="G45" s="300"/>
      <c r="H45" s="300"/>
      <c r="I45" s="300"/>
      <c r="J45" s="300"/>
      <c r="K45" s="300"/>
      <c r="L45" s="300"/>
      <c r="M45" s="300"/>
      <c r="N45" s="300"/>
      <c r="O45" s="301"/>
    </row>
    <row r="46" spans="2:15">
      <c r="B46" s="302"/>
      <c r="C46" s="303"/>
      <c r="D46" s="303"/>
      <c r="E46" s="303"/>
      <c r="F46" s="303"/>
      <c r="G46" s="303"/>
      <c r="H46" s="303"/>
      <c r="I46" s="303"/>
      <c r="J46" s="303"/>
      <c r="K46" s="303"/>
      <c r="L46" s="303"/>
      <c r="M46" s="303"/>
      <c r="N46" s="303"/>
      <c r="O46" s="304"/>
    </row>
    <row r="48" spans="2:15" ht="10" customHeight="1"/>
    <row r="49" spans="2:15" ht="10" customHeight="1"/>
    <row r="50" spans="2:15" ht="21">
      <c r="B50" s="20" t="s">
        <v>59</v>
      </c>
    </row>
    <row r="51" spans="2:15" ht="18.5">
      <c r="B51" s="62" t="s">
        <v>60</v>
      </c>
    </row>
    <row r="52" spans="2:15" ht="17.5">
      <c r="B52" s="63"/>
    </row>
    <row r="53" spans="2:15">
      <c r="B53" s="322"/>
      <c r="C53" s="323"/>
      <c r="D53" s="323"/>
      <c r="E53" s="323"/>
      <c r="F53" s="323"/>
      <c r="G53" s="323"/>
      <c r="H53" s="323"/>
      <c r="I53" s="323"/>
      <c r="J53" s="323"/>
      <c r="K53" s="323"/>
      <c r="L53" s="323"/>
      <c r="M53" s="323"/>
      <c r="N53" s="323"/>
      <c r="O53" s="324"/>
    </row>
    <row r="54" spans="2:15">
      <c r="B54" s="299"/>
      <c r="C54" s="300"/>
      <c r="D54" s="300"/>
      <c r="E54" s="300"/>
      <c r="F54" s="300"/>
      <c r="G54" s="300"/>
      <c r="H54" s="300"/>
      <c r="I54" s="300"/>
      <c r="J54" s="300"/>
      <c r="K54" s="300"/>
      <c r="L54" s="300"/>
      <c r="M54" s="300"/>
      <c r="N54" s="300"/>
      <c r="O54" s="301"/>
    </row>
    <row r="55" spans="2:15">
      <c r="B55" s="299"/>
      <c r="C55" s="300"/>
      <c r="D55" s="300"/>
      <c r="E55" s="300"/>
      <c r="F55" s="300"/>
      <c r="G55" s="300"/>
      <c r="H55" s="300"/>
      <c r="I55" s="300"/>
      <c r="J55" s="300"/>
      <c r="K55" s="300"/>
      <c r="L55" s="300"/>
      <c r="M55" s="300"/>
      <c r="N55" s="300"/>
      <c r="O55" s="301"/>
    </row>
    <row r="56" spans="2:15">
      <c r="B56" s="299"/>
      <c r="C56" s="300"/>
      <c r="D56" s="300"/>
      <c r="E56" s="300"/>
      <c r="F56" s="300"/>
      <c r="G56" s="300"/>
      <c r="H56" s="300"/>
      <c r="I56" s="300"/>
      <c r="J56" s="300"/>
      <c r="K56" s="300"/>
      <c r="L56" s="300"/>
      <c r="M56" s="300"/>
      <c r="N56" s="300"/>
      <c r="O56" s="301"/>
    </row>
    <row r="57" spans="2:15">
      <c r="B57" s="299"/>
      <c r="C57" s="300"/>
      <c r="D57" s="300"/>
      <c r="E57" s="300"/>
      <c r="F57" s="300"/>
      <c r="G57" s="300"/>
      <c r="H57" s="300"/>
      <c r="I57" s="300"/>
      <c r="J57" s="300"/>
      <c r="K57" s="300"/>
      <c r="L57" s="300"/>
      <c r="M57" s="300"/>
      <c r="N57" s="300"/>
      <c r="O57" s="301"/>
    </row>
    <row r="58" spans="2:15">
      <c r="B58" s="299"/>
      <c r="C58" s="300"/>
      <c r="D58" s="300"/>
      <c r="E58" s="300"/>
      <c r="F58" s="300"/>
      <c r="G58" s="300"/>
      <c r="H58" s="300"/>
      <c r="I58" s="300"/>
      <c r="J58" s="300"/>
      <c r="K58" s="300"/>
      <c r="L58" s="300"/>
      <c r="M58" s="300"/>
      <c r="N58" s="300"/>
      <c r="O58" s="301"/>
    </row>
    <row r="59" spans="2:15">
      <c r="B59" s="299"/>
      <c r="C59" s="300"/>
      <c r="D59" s="300"/>
      <c r="E59" s="300"/>
      <c r="F59" s="300"/>
      <c r="G59" s="300"/>
      <c r="H59" s="300"/>
      <c r="I59" s="300"/>
      <c r="J59" s="300"/>
      <c r="K59" s="300"/>
      <c r="L59" s="300"/>
      <c r="M59" s="300"/>
      <c r="N59" s="300"/>
      <c r="O59" s="301"/>
    </row>
    <row r="60" spans="2:15">
      <c r="B60" s="299"/>
      <c r="C60" s="300"/>
      <c r="D60" s="300"/>
      <c r="E60" s="300"/>
      <c r="F60" s="300"/>
      <c r="G60" s="300"/>
      <c r="H60" s="300"/>
      <c r="I60" s="300"/>
      <c r="J60" s="300"/>
      <c r="K60" s="300"/>
      <c r="L60" s="300"/>
      <c r="M60" s="300"/>
      <c r="N60" s="300"/>
      <c r="O60" s="301"/>
    </row>
    <row r="61" spans="2:15">
      <c r="B61" s="299"/>
      <c r="C61" s="300"/>
      <c r="D61" s="300"/>
      <c r="E61" s="300"/>
      <c r="F61" s="300"/>
      <c r="G61" s="300"/>
      <c r="H61" s="300"/>
      <c r="I61" s="300"/>
      <c r="J61" s="300"/>
      <c r="K61" s="300"/>
      <c r="L61" s="300"/>
      <c r="M61" s="300"/>
      <c r="N61" s="300"/>
      <c r="O61" s="301"/>
    </row>
    <row r="62" spans="2:15">
      <c r="B62" s="299"/>
      <c r="C62" s="300"/>
      <c r="D62" s="300"/>
      <c r="E62" s="300"/>
      <c r="F62" s="300"/>
      <c r="G62" s="300"/>
      <c r="H62" s="300"/>
      <c r="I62" s="300"/>
      <c r="J62" s="300"/>
      <c r="K62" s="300"/>
      <c r="L62" s="300"/>
      <c r="M62" s="300"/>
      <c r="N62" s="300"/>
      <c r="O62" s="301"/>
    </row>
    <row r="63" spans="2:15">
      <c r="B63" s="299"/>
      <c r="C63" s="300"/>
      <c r="D63" s="300"/>
      <c r="E63" s="300"/>
      <c r="F63" s="300"/>
      <c r="G63" s="300"/>
      <c r="H63" s="300"/>
      <c r="I63" s="300"/>
      <c r="J63" s="300"/>
      <c r="K63" s="300"/>
      <c r="L63" s="300"/>
      <c r="M63" s="300"/>
      <c r="N63" s="300"/>
      <c r="O63" s="301"/>
    </row>
    <row r="64" spans="2:15">
      <c r="B64" s="299"/>
      <c r="C64" s="300"/>
      <c r="D64" s="300"/>
      <c r="E64" s="300"/>
      <c r="F64" s="300"/>
      <c r="G64" s="300"/>
      <c r="H64" s="300"/>
      <c r="I64" s="300"/>
      <c r="J64" s="300"/>
      <c r="K64" s="300"/>
      <c r="L64" s="300"/>
      <c r="M64" s="300"/>
      <c r="N64" s="300"/>
      <c r="O64" s="301"/>
    </row>
    <row r="65" spans="2:15">
      <c r="B65" s="299"/>
      <c r="C65" s="300"/>
      <c r="D65" s="300"/>
      <c r="E65" s="300"/>
      <c r="F65" s="300"/>
      <c r="G65" s="300"/>
      <c r="H65" s="300"/>
      <c r="I65" s="300"/>
      <c r="J65" s="300"/>
      <c r="K65" s="300"/>
      <c r="L65" s="300"/>
      <c r="M65" s="300"/>
      <c r="N65" s="300"/>
      <c r="O65" s="301"/>
    </row>
    <row r="66" spans="2:15">
      <c r="B66" s="299"/>
      <c r="C66" s="300"/>
      <c r="D66" s="300"/>
      <c r="E66" s="300"/>
      <c r="F66" s="300"/>
      <c r="G66" s="300"/>
      <c r="H66" s="300"/>
      <c r="I66" s="300"/>
      <c r="J66" s="300"/>
      <c r="K66" s="300"/>
      <c r="L66" s="300"/>
      <c r="M66" s="300"/>
      <c r="N66" s="300"/>
      <c r="O66" s="301"/>
    </row>
    <row r="67" spans="2:15">
      <c r="B67" s="302"/>
      <c r="C67" s="303"/>
      <c r="D67" s="303"/>
      <c r="E67" s="303"/>
      <c r="F67" s="303"/>
      <c r="G67" s="303"/>
      <c r="H67" s="303"/>
      <c r="I67" s="303"/>
      <c r="J67" s="303"/>
      <c r="K67" s="303"/>
      <c r="L67" s="303"/>
      <c r="M67" s="303"/>
      <c r="N67" s="303"/>
      <c r="O67" s="304"/>
    </row>
    <row r="68" spans="2:15" ht="16">
      <c r="B68" s="65" t="s">
        <v>61</v>
      </c>
    </row>
    <row r="69" spans="2:15" ht="7" customHeight="1">
      <c r="B69" s="5"/>
    </row>
    <row r="70" spans="2:15" ht="7" customHeight="1">
      <c r="B70" s="5"/>
    </row>
    <row r="71" spans="2:15" ht="7" customHeight="1">
      <c r="B71" s="5"/>
    </row>
    <row r="72" spans="2:15" ht="7" customHeight="1"/>
    <row r="73" spans="2:15" ht="21">
      <c r="B73" s="20" t="s">
        <v>62</v>
      </c>
    </row>
    <row r="74" spans="2:15" ht="18.5">
      <c r="B74" s="62" t="s">
        <v>63</v>
      </c>
    </row>
    <row r="75" spans="2:15" ht="17.5">
      <c r="B75" s="63"/>
    </row>
    <row r="76" spans="2:15">
      <c r="B76" s="322"/>
      <c r="C76" s="323"/>
      <c r="D76" s="323"/>
      <c r="E76" s="323"/>
      <c r="F76" s="323"/>
      <c r="G76" s="323"/>
      <c r="H76" s="323"/>
      <c r="I76" s="323"/>
      <c r="J76" s="323"/>
      <c r="K76" s="323"/>
      <c r="L76" s="323"/>
      <c r="M76" s="323"/>
      <c r="N76" s="323"/>
      <c r="O76" s="324"/>
    </row>
    <row r="77" spans="2:15">
      <c r="B77" s="299"/>
      <c r="C77" s="300"/>
      <c r="D77" s="300"/>
      <c r="E77" s="300"/>
      <c r="F77" s="300"/>
      <c r="G77" s="300"/>
      <c r="H77" s="300"/>
      <c r="I77" s="300"/>
      <c r="J77" s="300"/>
      <c r="K77" s="300"/>
      <c r="L77" s="300"/>
      <c r="M77" s="300"/>
      <c r="N77" s="300"/>
      <c r="O77" s="301"/>
    </row>
    <row r="78" spans="2:15">
      <c r="B78" s="299"/>
      <c r="C78" s="300"/>
      <c r="D78" s="300"/>
      <c r="E78" s="300"/>
      <c r="F78" s="300"/>
      <c r="G78" s="300"/>
      <c r="H78" s="300"/>
      <c r="I78" s="300"/>
      <c r="J78" s="300"/>
      <c r="K78" s="300"/>
      <c r="L78" s="300"/>
      <c r="M78" s="300"/>
      <c r="N78" s="300"/>
      <c r="O78" s="301"/>
    </row>
    <row r="79" spans="2:15">
      <c r="B79" s="299"/>
      <c r="C79" s="300"/>
      <c r="D79" s="300"/>
      <c r="E79" s="300"/>
      <c r="F79" s="300"/>
      <c r="G79" s="300"/>
      <c r="H79" s="300"/>
      <c r="I79" s="300"/>
      <c r="J79" s="300"/>
      <c r="K79" s="300"/>
      <c r="L79" s="300"/>
      <c r="M79" s="300"/>
      <c r="N79" s="300"/>
      <c r="O79" s="301"/>
    </row>
    <row r="80" spans="2:15">
      <c r="B80" s="299"/>
      <c r="C80" s="300"/>
      <c r="D80" s="300"/>
      <c r="E80" s="300"/>
      <c r="F80" s="300"/>
      <c r="G80" s="300"/>
      <c r="H80" s="300"/>
      <c r="I80" s="300"/>
      <c r="J80" s="300"/>
      <c r="K80" s="300"/>
      <c r="L80" s="300"/>
      <c r="M80" s="300"/>
      <c r="N80" s="300"/>
      <c r="O80" s="301"/>
    </row>
    <row r="81" spans="2:15">
      <c r="B81" s="299"/>
      <c r="C81" s="300"/>
      <c r="D81" s="300"/>
      <c r="E81" s="300"/>
      <c r="F81" s="300"/>
      <c r="G81" s="300"/>
      <c r="H81" s="300"/>
      <c r="I81" s="300"/>
      <c r="J81" s="300"/>
      <c r="K81" s="300"/>
      <c r="L81" s="300"/>
      <c r="M81" s="300"/>
      <c r="N81" s="300"/>
      <c r="O81" s="301"/>
    </row>
    <row r="82" spans="2:15">
      <c r="B82" s="299"/>
      <c r="C82" s="300"/>
      <c r="D82" s="300"/>
      <c r="E82" s="300"/>
      <c r="F82" s="300"/>
      <c r="G82" s="300"/>
      <c r="H82" s="300"/>
      <c r="I82" s="300"/>
      <c r="J82" s="300"/>
      <c r="K82" s="300"/>
      <c r="L82" s="300"/>
      <c r="M82" s="300"/>
      <c r="N82" s="300"/>
      <c r="O82" s="301"/>
    </row>
    <row r="83" spans="2:15">
      <c r="B83" s="299"/>
      <c r="C83" s="300"/>
      <c r="D83" s="300"/>
      <c r="E83" s="300"/>
      <c r="F83" s="300"/>
      <c r="G83" s="300"/>
      <c r="H83" s="300"/>
      <c r="I83" s="300"/>
      <c r="J83" s="300"/>
      <c r="K83" s="300"/>
      <c r="L83" s="300"/>
      <c r="M83" s="300"/>
      <c r="N83" s="300"/>
      <c r="O83" s="301"/>
    </row>
    <row r="84" spans="2:15">
      <c r="B84" s="299"/>
      <c r="C84" s="300"/>
      <c r="D84" s="300"/>
      <c r="E84" s="300"/>
      <c r="F84" s="300"/>
      <c r="G84" s="300"/>
      <c r="H84" s="300"/>
      <c r="I84" s="300"/>
      <c r="J84" s="300"/>
      <c r="K84" s="300"/>
      <c r="L84" s="300"/>
      <c r="M84" s="300"/>
      <c r="N84" s="300"/>
      <c r="O84" s="301"/>
    </row>
    <row r="85" spans="2:15">
      <c r="B85" s="299"/>
      <c r="C85" s="300"/>
      <c r="D85" s="300"/>
      <c r="E85" s="300"/>
      <c r="F85" s="300"/>
      <c r="G85" s="300"/>
      <c r="H85" s="300"/>
      <c r="I85" s="300"/>
      <c r="J85" s="300"/>
      <c r="K85" s="300"/>
      <c r="L85" s="300"/>
      <c r="M85" s="300"/>
      <c r="N85" s="300"/>
      <c r="O85" s="301"/>
    </row>
    <row r="86" spans="2:15">
      <c r="B86" s="299"/>
      <c r="C86" s="300"/>
      <c r="D86" s="300"/>
      <c r="E86" s="300"/>
      <c r="F86" s="300"/>
      <c r="G86" s="300"/>
      <c r="H86" s="300"/>
      <c r="I86" s="300"/>
      <c r="J86" s="300"/>
      <c r="K86" s="300"/>
      <c r="L86" s="300"/>
      <c r="M86" s="300"/>
      <c r="N86" s="300"/>
      <c r="O86" s="301"/>
    </row>
    <row r="87" spans="2:15">
      <c r="B87" s="299"/>
      <c r="C87" s="300"/>
      <c r="D87" s="300"/>
      <c r="E87" s="300"/>
      <c r="F87" s="300"/>
      <c r="G87" s="300"/>
      <c r="H87" s="300"/>
      <c r="I87" s="300"/>
      <c r="J87" s="300"/>
      <c r="K87" s="300"/>
      <c r="L87" s="300"/>
      <c r="M87" s="300"/>
      <c r="N87" s="300"/>
      <c r="O87" s="301"/>
    </row>
    <row r="88" spans="2:15">
      <c r="B88" s="299"/>
      <c r="C88" s="300"/>
      <c r="D88" s="300"/>
      <c r="E88" s="300"/>
      <c r="F88" s="300"/>
      <c r="G88" s="300"/>
      <c r="H88" s="300"/>
      <c r="I88" s="300"/>
      <c r="J88" s="300"/>
      <c r="K88" s="300"/>
      <c r="L88" s="300"/>
      <c r="M88" s="300"/>
      <c r="N88" s="300"/>
      <c r="O88" s="301"/>
    </row>
    <row r="89" spans="2:15">
      <c r="B89" s="299"/>
      <c r="C89" s="300"/>
      <c r="D89" s="300"/>
      <c r="E89" s="300"/>
      <c r="F89" s="300"/>
      <c r="G89" s="300"/>
      <c r="H89" s="300"/>
      <c r="I89" s="300"/>
      <c r="J89" s="300"/>
      <c r="K89" s="300"/>
      <c r="L89" s="300"/>
      <c r="M89" s="300"/>
      <c r="N89" s="300"/>
      <c r="O89" s="301"/>
    </row>
    <row r="90" spans="2:15">
      <c r="B90" s="302"/>
      <c r="C90" s="303"/>
      <c r="D90" s="303"/>
      <c r="E90" s="303"/>
      <c r="F90" s="303"/>
      <c r="G90" s="303"/>
      <c r="H90" s="303"/>
      <c r="I90" s="303"/>
      <c r="J90" s="303"/>
      <c r="K90" s="303"/>
      <c r="L90" s="303"/>
      <c r="M90" s="303"/>
      <c r="N90" s="303"/>
      <c r="O90" s="304"/>
    </row>
    <row r="91" spans="2:15">
      <c r="B91" s="14"/>
      <c r="C91" s="14"/>
      <c r="D91" s="14"/>
      <c r="E91" s="14"/>
      <c r="F91" s="14"/>
      <c r="G91" s="14"/>
      <c r="H91" s="14"/>
      <c r="I91" s="14"/>
      <c r="J91" s="14"/>
      <c r="K91" s="14"/>
      <c r="L91" s="14"/>
      <c r="M91" s="14"/>
      <c r="N91" s="14"/>
      <c r="O91" s="14"/>
    </row>
    <row r="93" spans="2:15" ht="8.15" customHeight="1"/>
    <row r="94" spans="2:15" ht="8.15" customHeight="1"/>
    <row r="95" spans="2:15" ht="21">
      <c r="B95" s="20" t="s">
        <v>64</v>
      </c>
    </row>
    <row r="96" spans="2:15" ht="18.5">
      <c r="B96" s="62" t="s">
        <v>65</v>
      </c>
    </row>
    <row r="97" spans="2:15" ht="17.5">
      <c r="B97" s="64"/>
    </row>
    <row r="98" spans="2:15">
      <c r="B98" s="322"/>
      <c r="C98" s="323"/>
      <c r="D98" s="323"/>
      <c r="E98" s="323"/>
      <c r="F98" s="323"/>
      <c r="G98" s="323"/>
      <c r="H98" s="323"/>
      <c r="I98" s="323"/>
      <c r="J98" s="323"/>
      <c r="K98" s="323"/>
      <c r="L98" s="323"/>
      <c r="M98" s="323"/>
      <c r="N98" s="323"/>
      <c r="O98" s="324"/>
    </row>
    <row r="99" spans="2:15">
      <c r="B99" s="299"/>
      <c r="C99" s="300"/>
      <c r="D99" s="300"/>
      <c r="E99" s="300"/>
      <c r="F99" s="300"/>
      <c r="G99" s="300"/>
      <c r="H99" s="300"/>
      <c r="I99" s="300"/>
      <c r="J99" s="300"/>
      <c r="K99" s="300"/>
      <c r="L99" s="300"/>
      <c r="M99" s="300"/>
      <c r="N99" s="300"/>
      <c r="O99" s="301"/>
    </row>
    <row r="100" spans="2:15">
      <c r="B100" s="299"/>
      <c r="C100" s="300"/>
      <c r="D100" s="300"/>
      <c r="E100" s="300"/>
      <c r="F100" s="300"/>
      <c r="G100" s="300"/>
      <c r="H100" s="300"/>
      <c r="I100" s="300"/>
      <c r="J100" s="300"/>
      <c r="K100" s="300"/>
      <c r="L100" s="300"/>
      <c r="M100" s="300"/>
      <c r="N100" s="300"/>
      <c r="O100" s="301"/>
    </row>
    <row r="101" spans="2:15">
      <c r="B101" s="299"/>
      <c r="C101" s="300"/>
      <c r="D101" s="300"/>
      <c r="E101" s="300"/>
      <c r="F101" s="300"/>
      <c r="G101" s="300"/>
      <c r="H101" s="300"/>
      <c r="I101" s="300"/>
      <c r="J101" s="300"/>
      <c r="K101" s="300"/>
      <c r="L101" s="300"/>
      <c r="M101" s="300"/>
      <c r="N101" s="300"/>
      <c r="O101" s="301"/>
    </row>
    <row r="102" spans="2:15">
      <c r="B102" s="299"/>
      <c r="C102" s="300"/>
      <c r="D102" s="300"/>
      <c r="E102" s="300"/>
      <c r="F102" s="300"/>
      <c r="G102" s="300"/>
      <c r="H102" s="300"/>
      <c r="I102" s="300"/>
      <c r="J102" s="300"/>
      <c r="K102" s="300"/>
      <c r="L102" s="300"/>
      <c r="M102" s="300"/>
      <c r="N102" s="300"/>
      <c r="O102" s="301"/>
    </row>
    <row r="103" spans="2:15">
      <c r="B103" s="299"/>
      <c r="C103" s="300"/>
      <c r="D103" s="300"/>
      <c r="E103" s="300"/>
      <c r="F103" s="300"/>
      <c r="G103" s="300"/>
      <c r="H103" s="300"/>
      <c r="I103" s="300"/>
      <c r="J103" s="300"/>
      <c r="K103" s="300"/>
      <c r="L103" s="300"/>
      <c r="M103" s="300"/>
      <c r="N103" s="300"/>
      <c r="O103" s="301"/>
    </row>
    <row r="104" spans="2:15">
      <c r="B104" s="299"/>
      <c r="C104" s="300"/>
      <c r="D104" s="300"/>
      <c r="E104" s="300"/>
      <c r="F104" s="300"/>
      <c r="G104" s="300"/>
      <c r="H104" s="300"/>
      <c r="I104" s="300"/>
      <c r="J104" s="300"/>
      <c r="K104" s="300"/>
      <c r="L104" s="300"/>
      <c r="M104" s="300"/>
      <c r="N104" s="300"/>
      <c r="O104" s="301"/>
    </row>
    <row r="105" spans="2:15">
      <c r="B105" s="299"/>
      <c r="C105" s="300"/>
      <c r="D105" s="300"/>
      <c r="E105" s="300"/>
      <c r="F105" s="300"/>
      <c r="G105" s="300"/>
      <c r="H105" s="300"/>
      <c r="I105" s="300"/>
      <c r="J105" s="300"/>
      <c r="K105" s="300"/>
      <c r="L105" s="300"/>
      <c r="M105" s="300"/>
      <c r="N105" s="300"/>
      <c r="O105" s="301"/>
    </row>
    <row r="106" spans="2:15">
      <c r="B106" s="299"/>
      <c r="C106" s="300"/>
      <c r="D106" s="300"/>
      <c r="E106" s="300"/>
      <c r="F106" s="300"/>
      <c r="G106" s="300"/>
      <c r="H106" s="300"/>
      <c r="I106" s="300"/>
      <c r="J106" s="300"/>
      <c r="K106" s="300"/>
      <c r="L106" s="300"/>
      <c r="M106" s="300"/>
      <c r="N106" s="300"/>
      <c r="O106" s="301"/>
    </row>
    <row r="107" spans="2:15">
      <c r="B107" s="299"/>
      <c r="C107" s="300"/>
      <c r="D107" s="300"/>
      <c r="E107" s="300"/>
      <c r="F107" s="300"/>
      <c r="G107" s="300"/>
      <c r="H107" s="300"/>
      <c r="I107" s="300"/>
      <c r="J107" s="300"/>
      <c r="K107" s="300"/>
      <c r="L107" s="300"/>
      <c r="M107" s="300"/>
      <c r="N107" s="300"/>
      <c r="O107" s="301"/>
    </row>
    <row r="108" spans="2:15">
      <c r="B108" s="299"/>
      <c r="C108" s="300"/>
      <c r="D108" s="300"/>
      <c r="E108" s="300"/>
      <c r="F108" s="300"/>
      <c r="G108" s="300"/>
      <c r="H108" s="300"/>
      <c r="I108" s="300"/>
      <c r="J108" s="300"/>
      <c r="K108" s="300"/>
      <c r="L108" s="300"/>
      <c r="M108" s="300"/>
      <c r="N108" s="300"/>
      <c r="O108" s="301"/>
    </row>
    <row r="109" spans="2:15">
      <c r="B109" s="299"/>
      <c r="C109" s="300"/>
      <c r="D109" s="300"/>
      <c r="E109" s="300"/>
      <c r="F109" s="300"/>
      <c r="G109" s="300"/>
      <c r="H109" s="300"/>
      <c r="I109" s="300"/>
      <c r="J109" s="300"/>
      <c r="K109" s="300"/>
      <c r="L109" s="300"/>
      <c r="M109" s="300"/>
      <c r="N109" s="300"/>
      <c r="O109" s="301"/>
    </row>
    <row r="110" spans="2:15">
      <c r="B110" s="299"/>
      <c r="C110" s="300"/>
      <c r="D110" s="300"/>
      <c r="E110" s="300"/>
      <c r="F110" s="300"/>
      <c r="G110" s="300"/>
      <c r="H110" s="300"/>
      <c r="I110" s="300"/>
      <c r="J110" s="300"/>
      <c r="K110" s="300"/>
      <c r="L110" s="300"/>
      <c r="M110" s="300"/>
      <c r="N110" s="300"/>
      <c r="O110" s="301"/>
    </row>
    <row r="111" spans="2:15">
      <c r="B111" s="299"/>
      <c r="C111" s="300"/>
      <c r="D111" s="300"/>
      <c r="E111" s="300"/>
      <c r="F111" s="300"/>
      <c r="G111" s="300"/>
      <c r="H111" s="300"/>
      <c r="I111" s="300"/>
      <c r="J111" s="300"/>
      <c r="K111" s="300"/>
      <c r="L111" s="300"/>
      <c r="M111" s="300"/>
      <c r="N111" s="300"/>
      <c r="O111" s="301"/>
    </row>
    <row r="112" spans="2:15">
      <c r="B112" s="302"/>
      <c r="C112" s="303"/>
      <c r="D112" s="303"/>
      <c r="E112" s="303"/>
      <c r="F112" s="303"/>
      <c r="G112" s="303"/>
      <c r="H112" s="303"/>
      <c r="I112" s="303"/>
      <c r="J112" s="303"/>
      <c r="K112" s="303"/>
      <c r="L112" s="303"/>
      <c r="M112" s="303"/>
      <c r="N112" s="303"/>
      <c r="O112" s="304"/>
    </row>
    <row r="113" spans="2:15">
      <c r="B113" s="14"/>
      <c r="C113" s="14"/>
      <c r="D113" s="14"/>
      <c r="E113" s="14"/>
      <c r="F113" s="14"/>
      <c r="G113" s="14"/>
      <c r="H113" s="14"/>
      <c r="I113" s="14"/>
      <c r="J113" s="14"/>
      <c r="K113" s="14"/>
      <c r="L113" s="14"/>
      <c r="M113" s="14"/>
      <c r="N113" s="14"/>
      <c r="O113" s="14"/>
    </row>
    <row r="114" spans="2:15" ht="6" customHeight="1">
      <c r="B114" s="14"/>
      <c r="C114" s="14"/>
      <c r="D114" s="14"/>
      <c r="E114" s="14"/>
      <c r="F114" s="14"/>
      <c r="G114" s="14"/>
      <c r="H114" s="14"/>
      <c r="I114" s="14"/>
      <c r="J114" s="14"/>
      <c r="K114" s="14"/>
      <c r="L114" s="14"/>
      <c r="M114" s="14"/>
      <c r="N114" s="14"/>
      <c r="O114" s="14"/>
    </row>
    <row r="115" spans="2:15" ht="6" customHeight="1"/>
    <row r="116" spans="2:15" ht="6" customHeight="1"/>
    <row r="117" spans="2:15" ht="21">
      <c r="B117" s="20" t="s">
        <v>66</v>
      </c>
    </row>
    <row r="118" spans="2:15" ht="18.5">
      <c r="B118" s="62" t="s">
        <v>67</v>
      </c>
    </row>
    <row r="119" spans="2:15" ht="17.5">
      <c r="B119" s="63"/>
    </row>
    <row r="120" spans="2:15">
      <c r="B120" s="322"/>
      <c r="C120" s="323"/>
      <c r="D120" s="323"/>
      <c r="E120" s="323"/>
      <c r="F120" s="323"/>
      <c r="G120" s="323"/>
      <c r="H120" s="323"/>
      <c r="I120" s="323"/>
      <c r="J120" s="323"/>
      <c r="K120" s="323"/>
      <c r="L120" s="323"/>
      <c r="M120" s="323"/>
      <c r="N120" s="323"/>
      <c r="O120" s="324"/>
    </row>
    <row r="121" spans="2:15">
      <c r="B121" s="299"/>
      <c r="C121" s="300"/>
      <c r="D121" s="300"/>
      <c r="E121" s="300"/>
      <c r="F121" s="300"/>
      <c r="G121" s="300"/>
      <c r="H121" s="300"/>
      <c r="I121" s="300"/>
      <c r="J121" s="300"/>
      <c r="K121" s="300"/>
      <c r="L121" s="300"/>
      <c r="M121" s="300"/>
      <c r="N121" s="300"/>
      <c r="O121" s="301"/>
    </row>
    <row r="122" spans="2:15">
      <c r="B122" s="299"/>
      <c r="C122" s="300"/>
      <c r="D122" s="300"/>
      <c r="E122" s="300"/>
      <c r="F122" s="300"/>
      <c r="G122" s="300"/>
      <c r="H122" s="300"/>
      <c r="I122" s="300"/>
      <c r="J122" s="300"/>
      <c r="K122" s="300"/>
      <c r="L122" s="300"/>
      <c r="M122" s="300"/>
      <c r="N122" s="300"/>
      <c r="O122" s="301"/>
    </row>
    <row r="123" spans="2:15">
      <c r="B123" s="299"/>
      <c r="C123" s="300"/>
      <c r="D123" s="300"/>
      <c r="E123" s="300"/>
      <c r="F123" s="300"/>
      <c r="G123" s="300"/>
      <c r="H123" s="300"/>
      <c r="I123" s="300"/>
      <c r="J123" s="300"/>
      <c r="K123" s="300"/>
      <c r="L123" s="300"/>
      <c r="M123" s="300"/>
      <c r="N123" s="300"/>
      <c r="O123" s="301"/>
    </row>
    <row r="124" spans="2:15">
      <c r="B124" s="299"/>
      <c r="C124" s="300"/>
      <c r="D124" s="300"/>
      <c r="E124" s="300"/>
      <c r="F124" s="300"/>
      <c r="G124" s="300"/>
      <c r="H124" s="300"/>
      <c r="I124" s="300"/>
      <c r="J124" s="300"/>
      <c r="K124" s="300"/>
      <c r="L124" s="300"/>
      <c r="M124" s="300"/>
      <c r="N124" s="300"/>
      <c r="O124" s="301"/>
    </row>
    <row r="125" spans="2:15">
      <c r="B125" s="299"/>
      <c r="C125" s="300"/>
      <c r="D125" s="300"/>
      <c r="E125" s="300"/>
      <c r="F125" s="300"/>
      <c r="G125" s="300"/>
      <c r="H125" s="300"/>
      <c r="I125" s="300"/>
      <c r="J125" s="300"/>
      <c r="K125" s="300"/>
      <c r="L125" s="300"/>
      <c r="M125" s="300"/>
      <c r="N125" s="300"/>
      <c r="O125" s="301"/>
    </row>
    <row r="126" spans="2:15">
      <c r="B126" s="299"/>
      <c r="C126" s="300"/>
      <c r="D126" s="300"/>
      <c r="E126" s="300"/>
      <c r="F126" s="300"/>
      <c r="G126" s="300"/>
      <c r="H126" s="300"/>
      <c r="I126" s="300"/>
      <c r="J126" s="300"/>
      <c r="K126" s="300"/>
      <c r="L126" s="300"/>
      <c r="M126" s="300"/>
      <c r="N126" s="300"/>
      <c r="O126" s="301"/>
    </row>
    <row r="127" spans="2:15">
      <c r="B127" s="299"/>
      <c r="C127" s="300"/>
      <c r="D127" s="300"/>
      <c r="E127" s="300"/>
      <c r="F127" s="300"/>
      <c r="G127" s="300"/>
      <c r="H127" s="300"/>
      <c r="I127" s="300"/>
      <c r="J127" s="300"/>
      <c r="K127" s="300"/>
      <c r="L127" s="300"/>
      <c r="M127" s="300"/>
      <c r="N127" s="300"/>
      <c r="O127" s="301"/>
    </row>
    <row r="128" spans="2:15">
      <c r="B128" s="299"/>
      <c r="C128" s="300"/>
      <c r="D128" s="300"/>
      <c r="E128" s="300"/>
      <c r="F128" s="300"/>
      <c r="G128" s="300"/>
      <c r="H128" s="300"/>
      <c r="I128" s="300"/>
      <c r="J128" s="300"/>
      <c r="K128" s="300"/>
      <c r="L128" s="300"/>
      <c r="M128" s="300"/>
      <c r="N128" s="300"/>
      <c r="O128" s="301"/>
    </row>
    <row r="129" spans="2:15">
      <c r="B129" s="299"/>
      <c r="C129" s="300"/>
      <c r="D129" s="300"/>
      <c r="E129" s="300"/>
      <c r="F129" s="300"/>
      <c r="G129" s="300"/>
      <c r="H129" s="300"/>
      <c r="I129" s="300"/>
      <c r="J129" s="300"/>
      <c r="K129" s="300"/>
      <c r="L129" s="300"/>
      <c r="M129" s="300"/>
      <c r="N129" s="300"/>
      <c r="O129" s="301"/>
    </row>
    <row r="130" spans="2:15">
      <c r="B130" s="299"/>
      <c r="C130" s="300"/>
      <c r="D130" s="300"/>
      <c r="E130" s="300"/>
      <c r="F130" s="300"/>
      <c r="G130" s="300"/>
      <c r="H130" s="300"/>
      <c r="I130" s="300"/>
      <c r="J130" s="300"/>
      <c r="K130" s="300"/>
      <c r="L130" s="300"/>
      <c r="M130" s="300"/>
      <c r="N130" s="300"/>
      <c r="O130" s="301"/>
    </row>
    <row r="131" spans="2:15">
      <c r="B131" s="302"/>
      <c r="C131" s="303"/>
      <c r="D131" s="303"/>
      <c r="E131" s="303"/>
      <c r="F131" s="303"/>
      <c r="G131" s="303"/>
      <c r="H131" s="303"/>
      <c r="I131" s="303"/>
      <c r="J131" s="303"/>
      <c r="K131" s="303"/>
      <c r="L131" s="303"/>
      <c r="M131" s="303"/>
      <c r="N131" s="303"/>
      <c r="O131" s="304"/>
    </row>
  </sheetData>
  <sheetProtection sheet="1" selectLockedCells="1"/>
  <mergeCells count="9">
    <mergeCell ref="B4:O4"/>
    <mergeCell ref="B120:O131"/>
    <mergeCell ref="B98:O112"/>
    <mergeCell ref="B32:O46"/>
    <mergeCell ref="B12:O25"/>
    <mergeCell ref="B53:O67"/>
    <mergeCell ref="B76:O90"/>
    <mergeCell ref="B30:O30"/>
    <mergeCell ref="B6:O6"/>
  </mergeCells>
  <pageMargins left="0.7" right="0.7" top="0.75" bottom="0.75" header="0.3" footer="0.3"/>
  <pageSetup orientation="portrait" r:id="rId1"/>
  <headerFooter>
    <oddFooter>&amp;L_x000D_&amp;1#&amp;"Calibri"&amp;8&amp;K000000 Klasse: Åpen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FC53D-F4B2-4CC1-BD9F-180D0C3CBF11}">
  <sheetPr codeName="Sheet4">
    <tabColor rgb="FF38806A"/>
    <pageSetUpPr fitToPage="1"/>
  </sheetPr>
  <dimension ref="B1:P124"/>
  <sheetViews>
    <sheetView showGridLines="0" zoomScale="80" zoomScaleNormal="80" workbookViewId="0">
      <selection activeCell="F19" sqref="F19"/>
    </sheetView>
  </sheetViews>
  <sheetFormatPr baseColWidth="10" defaultColWidth="11.453125" defaultRowHeight="14"/>
  <cols>
    <col min="1" max="1" width="11.453125" style="1"/>
    <col min="2" max="2" width="46.54296875" style="1" customWidth="1"/>
    <col min="3" max="3" width="38.54296875" style="1" customWidth="1"/>
    <col min="4" max="4" width="24" style="1" customWidth="1"/>
    <col min="5" max="9" width="23.54296875" style="1" customWidth="1"/>
    <col min="10" max="10" width="18.7265625" style="1" customWidth="1"/>
    <col min="11" max="11" width="86.1796875" style="1" customWidth="1"/>
    <col min="12" max="16384" width="11.453125" style="1"/>
  </cols>
  <sheetData>
    <row r="1" spans="2:16">
      <c r="L1" s="121">
        <f>Sammendrag!B28</f>
        <v>0</v>
      </c>
    </row>
    <row r="2" spans="2:16" ht="30" customHeight="1">
      <c r="B2" s="102" t="s">
        <v>68</v>
      </c>
      <c r="C2" s="11"/>
      <c r="D2" s="11"/>
      <c r="E2" s="11"/>
      <c r="F2" s="11"/>
      <c r="G2" s="11"/>
      <c r="H2" s="11"/>
      <c r="I2" s="11"/>
      <c r="J2" s="11"/>
      <c r="K2" s="11"/>
      <c r="L2" s="121">
        <f>Sammendrag!B29</f>
        <v>0</v>
      </c>
    </row>
    <row r="3" spans="2:16" ht="21">
      <c r="B3" s="20"/>
      <c r="C3" s="11"/>
      <c r="D3" s="11"/>
      <c r="E3" s="11"/>
      <c r="F3" s="11"/>
      <c r="G3" s="11"/>
      <c r="H3" s="11"/>
      <c r="I3" s="11"/>
      <c r="J3" s="11"/>
      <c r="K3" s="11"/>
      <c r="L3" s="11"/>
    </row>
    <row r="4" spans="2:16" ht="15" customHeight="1">
      <c r="B4" s="321"/>
      <c r="C4" s="321"/>
      <c r="D4" s="321"/>
      <c r="E4" s="321"/>
      <c r="F4" s="321"/>
      <c r="G4" s="11"/>
      <c r="H4" s="11"/>
      <c r="I4" s="11"/>
      <c r="J4" s="11"/>
      <c r="K4" s="11"/>
      <c r="L4" s="11"/>
    </row>
    <row r="5" spans="2:16" ht="21" customHeight="1">
      <c r="B5" s="321"/>
      <c r="C5" s="321"/>
      <c r="D5" s="321"/>
      <c r="E5" s="321"/>
      <c r="F5" s="321"/>
      <c r="G5" s="11"/>
      <c r="H5" s="11"/>
      <c r="I5" s="11"/>
      <c r="J5" s="11"/>
      <c r="K5" s="11"/>
      <c r="L5" s="11"/>
    </row>
    <row r="6" spans="2:16" ht="21" customHeight="1">
      <c r="B6" s="27"/>
      <c r="C6" s="27"/>
      <c r="D6" s="27"/>
      <c r="E6" s="27"/>
      <c r="F6" s="11"/>
      <c r="G6" s="11"/>
      <c r="H6" s="11"/>
      <c r="I6" s="11"/>
      <c r="J6" s="11"/>
      <c r="K6" s="11"/>
      <c r="L6" s="11"/>
    </row>
    <row r="7" spans="2:16" ht="20.149999999999999" customHeight="1">
      <c r="B7" s="12"/>
      <c r="C7" s="11"/>
      <c r="D7" s="11"/>
      <c r="E7" s="11"/>
      <c r="F7" s="11"/>
      <c r="G7" s="11"/>
      <c r="H7" s="11"/>
      <c r="I7" s="11"/>
      <c r="J7" s="11"/>
      <c r="K7" s="11"/>
      <c r="L7" s="11"/>
    </row>
    <row r="8" spans="2:16" ht="21">
      <c r="B8" s="20" t="s">
        <v>69</v>
      </c>
      <c r="C8" s="11"/>
      <c r="D8" s="11"/>
      <c r="E8" s="11"/>
      <c r="F8" s="11"/>
      <c r="G8" s="11"/>
      <c r="H8" s="11"/>
      <c r="I8" s="11"/>
      <c r="J8" s="11"/>
      <c r="K8" s="11"/>
      <c r="L8" s="11"/>
    </row>
    <row r="9" spans="2:16" ht="18.5">
      <c r="B9" s="325" t="s">
        <v>70</v>
      </c>
      <c r="C9" s="325"/>
      <c r="D9" s="325"/>
      <c r="E9" s="325"/>
      <c r="F9" s="325"/>
      <c r="G9" s="325"/>
      <c r="H9" s="325"/>
      <c r="I9" s="11"/>
      <c r="J9" s="11"/>
      <c r="K9" s="11"/>
      <c r="L9" s="11"/>
    </row>
    <row r="10" spans="2:16" ht="32.15" customHeight="1">
      <c r="B10" s="18"/>
      <c r="C10" s="110"/>
      <c r="D10" s="110"/>
      <c r="E10" s="336" t="s">
        <v>71</v>
      </c>
      <c r="F10" s="337"/>
      <c r="G10" s="337"/>
      <c r="H10" s="338"/>
      <c r="I10" s="11"/>
      <c r="J10" s="11"/>
      <c r="K10" s="11"/>
      <c r="L10" s="11"/>
      <c r="M10" s="11"/>
      <c r="N10" s="11"/>
      <c r="O10" s="11"/>
      <c r="P10" s="11"/>
    </row>
    <row r="11" spans="2:16" ht="69" customHeight="1">
      <c r="B11" s="66" t="s">
        <v>72</v>
      </c>
      <c r="C11" s="67" t="s">
        <v>73</v>
      </c>
      <c r="D11" s="68" t="s">
        <v>74</v>
      </c>
      <c r="E11" s="68" t="s">
        <v>75</v>
      </c>
      <c r="F11" s="68" t="s">
        <v>76</v>
      </c>
      <c r="G11" s="68" t="s">
        <v>77</v>
      </c>
      <c r="H11" s="68" t="s">
        <v>78</v>
      </c>
      <c r="I11" s="68" t="s">
        <v>79</v>
      </c>
      <c r="J11" s="11"/>
      <c r="K11" s="11"/>
      <c r="L11" s="11"/>
    </row>
    <row r="12" spans="2:16" ht="31.5" customHeight="1">
      <c r="B12" s="81" t="s">
        <v>80</v>
      </c>
      <c r="C12" s="85" t="s">
        <v>81</v>
      </c>
      <c r="D12" s="145"/>
      <c r="E12" s="146"/>
      <c r="F12" s="147"/>
      <c r="G12" s="147"/>
      <c r="H12" s="147"/>
      <c r="I12" s="86">
        <f t="shared" ref="I12:I18" si="0">IFERROR(SUM(D12:H12)/SUM($D$19:$H$19),0)</f>
        <v>0</v>
      </c>
      <c r="J12" s="11"/>
      <c r="K12" s="11"/>
      <c r="L12" s="11"/>
    </row>
    <row r="13" spans="2:16" ht="31.5" customHeight="1">
      <c r="B13" s="81" t="s">
        <v>82</v>
      </c>
      <c r="C13" s="85" t="s">
        <v>83</v>
      </c>
      <c r="D13" s="145"/>
      <c r="E13" s="146"/>
      <c r="F13" s="147"/>
      <c r="G13" s="147"/>
      <c r="H13" s="147"/>
      <c r="I13" s="86">
        <f t="shared" si="0"/>
        <v>0</v>
      </c>
      <c r="J13" s="11"/>
      <c r="K13" s="11"/>
      <c r="L13" s="11"/>
    </row>
    <row r="14" spans="2:16" ht="31.5" customHeight="1">
      <c r="B14" s="81" t="s">
        <v>84</v>
      </c>
      <c r="C14" s="87"/>
      <c r="D14" s="145"/>
      <c r="E14" s="146"/>
      <c r="F14" s="147"/>
      <c r="G14" s="147"/>
      <c r="H14" s="147"/>
      <c r="I14" s="86">
        <f t="shared" si="0"/>
        <v>0</v>
      </c>
      <c r="J14" s="11"/>
      <c r="K14" s="11"/>
      <c r="L14" s="11"/>
    </row>
    <row r="15" spans="2:16" ht="31.5" customHeight="1">
      <c r="B15" s="81" t="s">
        <v>85</v>
      </c>
      <c r="C15" s="87"/>
      <c r="D15" s="145"/>
      <c r="E15" s="146"/>
      <c r="F15" s="147"/>
      <c r="G15" s="147"/>
      <c r="H15" s="147"/>
      <c r="I15" s="86">
        <f>IFERROR(SUM(D15:H15)/SUM($D$19:$H$19),0)</f>
        <v>0</v>
      </c>
      <c r="J15" s="11"/>
      <c r="K15" s="11"/>
      <c r="L15" s="11"/>
    </row>
    <row r="16" spans="2:16" ht="31.5" customHeight="1">
      <c r="B16" s="81" t="s">
        <v>86</v>
      </c>
      <c r="C16" s="87"/>
      <c r="D16" s="145"/>
      <c r="E16" s="146"/>
      <c r="F16" s="147"/>
      <c r="G16" s="147"/>
      <c r="H16" s="147"/>
      <c r="I16" s="86">
        <f t="shared" si="0"/>
        <v>0</v>
      </c>
      <c r="J16" s="11"/>
      <c r="K16" s="11"/>
      <c r="L16" s="11"/>
    </row>
    <row r="17" spans="2:16" ht="31.5" customHeight="1">
      <c r="B17" s="81" t="s">
        <v>87</v>
      </c>
      <c r="C17" s="87"/>
      <c r="D17" s="145"/>
      <c r="E17" s="146"/>
      <c r="F17" s="147"/>
      <c r="G17" s="147"/>
      <c r="H17" s="147"/>
      <c r="I17" s="86">
        <f t="shared" si="0"/>
        <v>0</v>
      </c>
      <c r="J17" s="11"/>
      <c r="K17" s="11"/>
      <c r="L17" s="11"/>
    </row>
    <row r="18" spans="2:16" ht="31.5" customHeight="1">
      <c r="B18" s="81" t="s">
        <v>88</v>
      </c>
      <c r="C18" s="87"/>
      <c r="D18" s="145"/>
      <c r="E18" s="146"/>
      <c r="F18" s="147"/>
      <c r="G18" s="147"/>
      <c r="H18" s="147"/>
      <c r="I18" s="86">
        <f t="shared" si="0"/>
        <v>0</v>
      </c>
      <c r="J18" s="11"/>
      <c r="K18" s="11"/>
      <c r="L18" s="11"/>
    </row>
    <row r="19" spans="2:16" ht="31.5" customHeight="1">
      <c r="B19" s="165" t="s">
        <v>89</v>
      </c>
      <c r="C19" s="163"/>
      <c r="D19" s="154">
        <f>SUM(D12:D18)</f>
        <v>0</v>
      </c>
      <c r="E19" s="173"/>
      <c r="F19" s="174"/>
      <c r="G19" s="174"/>
      <c r="H19" s="175"/>
      <c r="I19" s="164"/>
      <c r="J19" s="11"/>
      <c r="K19" s="11"/>
      <c r="L19" s="11"/>
    </row>
    <row r="20" spans="2:16" ht="12" customHeight="1">
      <c r="B20" s="35"/>
      <c r="C20" s="36"/>
      <c r="D20" s="36"/>
      <c r="F20" s="116"/>
      <c r="G20" s="36"/>
      <c r="H20" s="37"/>
      <c r="I20" s="11"/>
      <c r="J20" s="30"/>
      <c r="K20" s="30"/>
      <c r="L20" s="11"/>
      <c r="M20" s="11"/>
      <c r="N20" s="11"/>
      <c r="O20" s="11"/>
      <c r="P20" s="11"/>
    </row>
    <row r="21" spans="2:16" ht="14.25" customHeight="1">
      <c r="C21" s="11"/>
      <c r="D21" s="11"/>
      <c r="E21" s="11"/>
      <c r="F21" s="11"/>
      <c r="G21" s="11"/>
      <c r="H21" s="11"/>
      <c r="I21" s="11"/>
      <c r="J21" s="11"/>
      <c r="K21" s="11"/>
      <c r="L21" s="11"/>
      <c r="M21" s="11"/>
      <c r="N21" s="11"/>
      <c r="O21" s="11"/>
      <c r="P21" s="11"/>
    </row>
    <row r="22" spans="2:16" ht="48" customHeight="1">
      <c r="B22" s="339" t="s">
        <v>90</v>
      </c>
      <c r="C22" s="339"/>
      <c r="D22" s="339"/>
      <c r="E22" s="11"/>
      <c r="F22" s="11"/>
      <c r="G22" s="11"/>
      <c r="H22" s="11"/>
      <c r="I22" s="11"/>
      <c r="J22" s="11"/>
      <c r="K22" s="11"/>
      <c r="L22" s="11"/>
    </row>
    <row r="23" spans="2:16" ht="14.5">
      <c r="B23" s="327"/>
      <c r="C23" s="328"/>
      <c r="D23" s="328"/>
      <c r="E23" s="328"/>
      <c r="F23" s="329"/>
      <c r="G23" s="11"/>
      <c r="H23" s="11"/>
      <c r="I23" s="11"/>
      <c r="J23" s="11"/>
      <c r="K23" s="11"/>
      <c r="L23" s="11"/>
    </row>
    <row r="24" spans="2:16" ht="14.5">
      <c r="B24" s="330"/>
      <c r="C24" s="331"/>
      <c r="D24" s="331"/>
      <c r="E24" s="331"/>
      <c r="F24" s="332"/>
      <c r="G24" s="11"/>
      <c r="H24" s="11"/>
      <c r="I24" s="11"/>
      <c r="J24" s="11"/>
      <c r="K24" s="11"/>
      <c r="L24" s="11"/>
    </row>
    <row r="25" spans="2:16" ht="14.5">
      <c r="B25" s="330"/>
      <c r="C25" s="331"/>
      <c r="D25" s="331"/>
      <c r="E25" s="331"/>
      <c r="F25" s="332"/>
      <c r="G25" s="11"/>
      <c r="H25" s="11"/>
      <c r="I25" s="11"/>
      <c r="J25" s="11"/>
      <c r="K25" s="11"/>
      <c r="L25" s="11"/>
    </row>
    <row r="26" spans="2:16" ht="14.5">
      <c r="B26" s="330"/>
      <c r="C26" s="331"/>
      <c r="D26" s="331"/>
      <c r="E26" s="331"/>
      <c r="F26" s="332"/>
      <c r="G26" s="11"/>
      <c r="H26" s="11"/>
      <c r="I26" s="11"/>
      <c r="J26" s="11"/>
      <c r="K26" s="11"/>
      <c r="L26" s="11"/>
    </row>
    <row r="27" spans="2:16" ht="14.5">
      <c r="B27" s="330"/>
      <c r="C27" s="331"/>
      <c r="D27" s="331"/>
      <c r="E27" s="331"/>
      <c r="F27" s="332"/>
      <c r="G27" s="11"/>
      <c r="H27" s="11"/>
      <c r="I27" s="11"/>
      <c r="J27" s="11"/>
      <c r="K27" s="11"/>
      <c r="L27" s="11"/>
    </row>
    <row r="28" spans="2:16" ht="14.5">
      <c r="B28" s="330"/>
      <c r="C28" s="331"/>
      <c r="D28" s="331"/>
      <c r="E28" s="331"/>
      <c r="F28" s="332"/>
      <c r="G28" s="11"/>
      <c r="H28" s="11"/>
      <c r="I28" s="11"/>
      <c r="J28" s="11"/>
      <c r="K28" s="11"/>
      <c r="L28" s="11"/>
    </row>
    <row r="29" spans="2:16" ht="14.5">
      <c r="B29" s="330"/>
      <c r="C29" s="331"/>
      <c r="D29" s="331"/>
      <c r="E29" s="331"/>
      <c r="F29" s="332"/>
      <c r="G29" s="11"/>
      <c r="H29" s="11"/>
      <c r="I29" s="11"/>
      <c r="J29" s="11"/>
      <c r="K29" s="11"/>
      <c r="L29" s="11"/>
    </row>
    <row r="30" spans="2:16" ht="14.5">
      <c r="B30" s="333"/>
      <c r="C30" s="334"/>
      <c r="D30" s="334"/>
      <c r="E30" s="334"/>
      <c r="F30" s="335"/>
      <c r="G30" s="11"/>
      <c r="H30" s="11"/>
      <c r="I30" s="11"/>
      <c r="J30" s="11"/>
      <c r="K30" s="11"/>
      <c r="L30" s="11"/>
    </row>
    <row r="31" spans="2:16" ht="14.5">
      <c r="B31" s="25"/>
      <c r="C31" s="25"/>
      <c r="D31" s="25"/>
      <c r="E31" s="25"/>
      <c r="F31" s="25"/>
      <c r="G31" s="11"/>
      <c r="H31" s="11"/>
      <c r="I31" s="11"/>
      <c r="J31" s="11"/>
      <c r="K31" s="11"/>
      <c r="L31" s="11"/>
    </row>
    <row r="32" spans="2:16" ht="14.5">
      <c r="B32" s="25"/>
      <c r="C32" s="25"/>
      <c r="D32" s="25"/>
      <c r="E32" s="25"/>
      <c r="F32" s="25"/>
      <c r="G32" s="11"/>
      <c r="H32" s="11"/>
      <c r="I32" s="11"/>
      <c r="J32" s="11"/>
      <c r="K32" s="11"/>
      <c r="L32" s="11"/>
    </row>
    <row r="33" spans="2:16" ht="21">
      <c r="B33" s="20" t="s">
        <v>91</v>
      </c>
      <c r="C33" s="25"/>
      <c r="D33" s="25"/>
      <c r="E33" s="25"/>
      <c r="F33" s="25"/>
      <c r="G33" s="11"/>
      <c r="H33" s="11"/>
      <c r="I33" s="11"/>
      <c r="J33" s="11"/>
      <c r="K33" s="11"/>
      <c r="L33" s="11"/>
    </row>
    <row r="34" spans="2:16" ht="39" customHeight="1">
      <c r="B34" s="325" t="s">
        <v>92</v>
      </c>
      <c r="C34" s="325"/>
      <c r="D34" s="325"/>
      <c r="E34" s="325"/>
      <c r="F34" s="325"/>
      <c r="G34" s="325"/>
      <c r="H34" s="11"/>
      <c r="I34" s="11"/>
      <c r="J34" s="11"/>
      <c r="K34" s="11"/>
      <c r="L34" s="11"/>
    </row>
    <row r="35" spans="2:16" ht="42.75" customHeight="1">
      <c r="B35" s="66" t="s">
        <v>93</v>
      </c>
      <c r="C35" s="67" t="s">
        <v>94</v>
      </c>
      <c r="D35" s="68" t="s">
        <v>95</v>
      </c>
      <c r="E35" s="11"/>
      <c r="F35" s="11"/>
      <c r="G35" s="11"/>
      <c r="H35" s="11"/>
      <c r="I35" s="11"/>
      <c r="J35" s="11"/>
      <c r="K35" s="11"/>
      <c r="L35" s="11"/>
    </row>
    <row r="36" spans="2:16" ht="48" customHeight="1">
      <c r="B36" s="69" t="s">
        <v>96</v>
      </c>
      <c r="C36" s="166"/>
      <c r="D36" s="70" t="s">
        <v>97</v>
      </c>
      <c r="E36" s="11"/>
      <c r="F36" s="11"/>
      <c r="G36" s="11"/>
      <c r="H36" s="11"/>
      <c r="I36" s="11"/>
      <c r="J36" s="11"/>
      <c r="K36" s="11"/>
      <c r="L36" s="11"/>
    </row>
    <row r="37" spans="2:16" ht="51.65" customHeight="1">
      <c r="B37" s="69" t="s">
        <v>98</v>
      </c>
      <c r="C37" s="166"/>
      <c r="D37" s="203" t="s">
        <v>99</v>
      </c>
      <c r="E37" s="11"/>
      <c r="F37" s="11"/>
      <c r="G37" s="11"/>
      <c r="H37" s="11"/>
      <c r="I37" s="11"/>
      <c r="J37" s="11"/>
      <c r="K37" s="11"/>
      <c r="L37" s="11"/>
    </row>
    <row r="38" spans="2:16" ht="48.75" customHeight="1">
      <c r="B38" s="69" t="s">
        <v>100</v>
      </c>
      <c r="C38" s="150"/>
      <c r="D38" s="70" t="s">
        <v>99</v>
      </c>
      <c r="E38" s="11"/>
      <c r="F38" s="11"/>
      <c r="G38" s="11"/>
      <c r="H38" s="11"/>
      <c r="I38" s="11"/>
      <c r="J38" s="11"/>
      <c r="K38" s="11"/>
      <c r="L38" s="11"/>
    </row>
    <row r="39" spans="2:16" ht="16">
      <c r="B39" s="65"/>
      <c r="C39" s="11"/>
      <c r="D39" s="11"/>
      <c r="E39" s="25"/>
      <c r="F39" s="25"/>
      <c r="G39" s="11"/>
      <c r="H39" s="11"/>
      <c r="I39" s="11"/>
      <c r="J39" s="11"/>
      <c r="K39" s="11"/>
      <c r="L39" s="11"/>
    </row>
    <row r="40" spans="2:16" ht="14.5">
      <c r="B40" s="25"/>
      <c r="C40" s="25"/>
      <c r="D40" s="25"/>
      <c r="E40" s="25"/>
      <c r="F40" s="25"/>
      <c r="G40" s="11"/>
      <c r="H40" s="11"/>
      <c r="I40" s="11"/>
      <c r="J40" s="11"/>
      <c r="K40" s="11"/>
      <c r="L40" s="11"/>
    </row>
    <row r="41" spans="2:16" ht="23.25" customHeight="1">
      <c r="B41" s="325" t="s">
        <v>101</v>
      </c>
      <c r="C41" s="325"/>
      <c r="D41" s="325"/>
      <c r="E41" s="325"/>
      <c r="F41" s="325"/>
      <c r="G41" s="325"/>
      <c r="H41" s="278"/>
      <c r="I41" s="11"/>
      <c r="J41" s="11"/>
      <c r="K41" s="11"/>
      <c r="L41" s="11"/>
    </row>
    <row r="42" spans="2:16" ht="18" customHeight="1">
      <c r="B42" s="344"/>
      <c r="C42" s="345"/>
      <c r="D42" s="345"/>
      <c r="E42" s="345"/>
      <c r="F42" s="346"/>
      <c r="G42" s="30"/>
      <c r="H42" s="30"/>
      <c r="I42" s="30"/>
      <c r="J42" s="11"/>
      <c r="K42" s="11"/>
      <c r="L42" s="11"/>
      <c r="M42" s="11"/>
      <c r="N42" s="11"/>
      <c r="O42" s="11"/>
      <c r="P42" s="11"/>
    </row>
    <row r="43" spans="2:16" ht="18" customHeight="1">
      <c r="B43" s="347"/>
      <c r="C43" s="348"/>
      <c r="D43" s="348"/>
      <c r="E43" s="348"/>
      <c r="F43" s="349"/>
      <c r="G43" s="30"/>
      <c r="H43" s="30"/>
      <c r="I43" s="30"/>
      <c r="J43" s="11"/>
      <c r="K43" s="11"/>
      <c r="L43" s="11"/>
      <c r="M43" s="11"/>
      <c r="N43" s="11"/>
      <c r="O43" s="11"/>
      <c r="P43" s="11"/>
    </row>
    <row r="44" spans="2:16" ht="18" customHeight="1">
      <c r="B44" s="347"/>
      <c r="C44" s="348"/>
      <c r="D44" s="348"/>
      <c r="E44" s="348"/>
      <c r="F44" s="349"/>
      <c r="G44" s="30"/>
      <c r="H44" s="30"/>
      <c r="I44" s="30"/>
      <c r="J44" s="11"/>
      <c r="K44" s="11"/>
      <c r="L44" s="11"/>
      <c r="M44" s="11"/>
      <c r="N44" s="11"/>
      <c r="O44" s="11"/>
      <c r="P44" s="11"/>
    </row>
    <row r="45" spans="2:16" ht="18" customHeight="1">
      <c r="B45" s="347"/>
      <c r="C45" s="348"/>
      <c r="D45" s="348"/>
      <c r="E45" s="348"/>
      <c r="F45" s="349"/>
      <c r="G45" s="30"/>
      <c r="H45" s="30"/>
      <c r="I45" s="30"/>
      <c r="J45" s="11"/>
      <c r="K45" s="11"/>
      <c r="L45" s="11"/>
      <c r="M45" s="11"/>
      <c r="N45" s="11"/>
      <c r="O45" s="11"/>
      <c r="P45" s="11"/>
    </row>
    <row r="46" spans="2:16" ht="18" customHeight="1">
      <c r="B46" s="347"/>
      <c r="C46" s="348"/>
      <c r="D46" s="348"/>
      <c r="E46" s="348"/>
      <c r="F46" s="349"/>
      <c r="G46" s="30"/>
      <c r="H46" s="30"/>
      <c r="I46" s="30"/>
      <c r="J46" s="11"/>
      <c r="K46" s="11"/>
      <c r="L46" s="11"/>
      <c r="M46" s="11"/>
      <c r="N46" s="11"/>
      <c r="O46" s="11"/>
      <c r="P46" s="11"/>
    </row>
    <row r="47" spans="2:16" ht="18" customHeight="1">
      <c r="B47" s="347"/>
      <c r="C47" s="348"/>
      <c r="D47" s="348"/>
      <c r="E47" s="348"/>
      <c r="F47" s="349"/>
      <c r="G47" s="30"/>
      <c r="H47" s="30"/>
      <c r="I47" s="30"/>
      <c r="J47" s="11"/>
      <c r="K47" s="11"/>
      <c r="L47" s="11"/>
      <c r="M47" s="11"/>
      <c r="N47" s="11"/>
      <c r="O47" s="11"/>
      <c r="P47" s="11"/>
    </row>
    <row r="48" spans="2:16" ht="18" customHeight="1">
      <c r="B48" s="347"/>
      <c r="C48" s="348"/>
      <c r="D48" s="348"/>
      <c r="E48" s="348"/>
      <c r="F48" s="349"/>
      <c r="G48" s="30"/>
      <c r="H48" s="30"/>
      <c r="I48" s="30"/>
      <c r="J48" s="11"/>
      <c r="K48" s="11"/>
      <c r="L48" s="11"/>
      <c r="M48" s="11"/>
      <c r="N48" s="11"/>
      <c r="O48" s="11"/>
      <c r="P48" s="11"/>
    </row>
    <row r="49" spans="2:16" ht="18" customHeight="1">
      <c r="B49" s="347"/>
      <c r="C49" s="348"/>
      <c r="D49" s="348"/>
      <c r="E49" s="348"/>
      <c r="F49" s="349"/>
      <c r="G49" s="30"/>
      <c r="H49" s="30"/>
      <c r="I49" s="30"/>
      <c r="J49" s="11"/>
      <c r="K49" s="11"/>
      <c r="L49" s="11"/>
      <c r="M49" s="11"/>
      <c r="N49" s="11"/>
      <c r="O49" s="11"/>
      <c r="P49" s="11"/>
    </row>
    <row r="50" spans="2:16" ht="18" customHeight="1">
      <c r="B50" s="347"/>
      <c r="C50" s="348"/>
      <c r="D50" s="348"/>
      <c r="E50" s="348"/>
      <c r="F50" s="349"/>
      <c r="G50" s="30"/>
      <c r="H50" s="30"/>
      <c r="I50" s="30"/>
      <c r="J50" s="11"/>
      <c r="K50" s="11"/>
      <c r="L50" s="11"/>
      <c r="M50" s="11"/>
      <c r="N50" s="11"/>
      <c r="O50" s="11"/>
      <c r="P50" s="11"/>
    </row>
    <row r="51" spans="2:16" ht="18" customHeight="1">
      <c r="B51" s="347"/>
      <c r="C51" s="348"/>
      <c r="D51" s="348"/>
      <c r="E51" s="348"/>
      <c r="F51" s="349"/>
      <c r="G51" s="30"/>
      <c r="H51" s="30"/>
      <c r="I51" s="30"/>
      <c r="J51" s="11"/>
      <c r="K51" s="11"/>
      <c r="L51" s="11"/>
      <c r="M51" s="11"/>
      <c r="N51" s="11"/>
      <c r="O51" s="11"/>
      <c r="P51" s="11"/>
    </row>
    <row r="52" spans="2:16" ht="14.5">
      <c r="B52" s="350"/>
      <c r="C52" s="351"/>
      <c r="D52" s="351"/>
      <c r="E52" s="351"/>
      <c r="F52" s="352"/>
      <c r="G52" s="30"/>
      <c r="H52" s="30"/>
      <c r="I52" s="30"/>
      <c r="J52" s="11"/>
      <c r="K52" s="11"/>
      <c r="L52" s="11"/>
      <c r="M52" s="11"/>
      <c r="N52" s="11"/>
      <c r="O52" s="11"/>
      <c r="P52" s="11"/>
    </row>
    <row r="53" spans="2:16" ht="14.5">
      <c r="B53" s="11"/>
      <c r="C53" s="11"/>
      <c r="D53" s="11"/>
      <c r="E53" s="11"/>
      <c r="F53" s="11"/>
      <c r="G53" s="11"/>
      <c r="H53" s="11"/>
      <c r="I53" s="11"/>
      <c r="J53" s="11"/>
      <c r="K53" s="11"/>
      <c r="L53" s="11"/>
    </row>
    <row r="54" spans="2:16" ht="14.5">
      <c r="B54" s="11"/>
      <c r="C54" s="11"/>
      <c r="D54" s="11"/>
      <c r="E54" s="11"/>
      <c r="F54" s="11"/>
      <c r="G54" s="11"/>
      <c r="H54" s="11"/>
      <c r="I54" s="11"/>
      <c r="J54" s="11"/>
      <c r="K54" s="11"/>
      <c r="L54" s="11"/>
    </row>
    <row r="55" spans="2:16" ht="21">
      <c r="B55" s="20" t="s">
        <v>102</v>
      </c>
      <c r="C55" s="11"/>
      <c r="D55" s="11"/>
      <c r="E55" s="11"/>
      <c r="F55" s="11"/>
      <c r="G55" s="11"/>
      <c r="H55" s="11"/>
      <c r="I55" s="11"/>
      <c r="J55" s="11"/>
      <c r="K55" s="11"/>
      <c r="L55" s="11"/>
    </row>
    <row r="56" spans="2:16" ht="112.5" customHeight="1">
      <c r="B56" s="362" t="s">
        <v>103</v>
      </c>
      <c r="C56" s="362"/>
      <c r="D56" s="362"/>
      <c r="E56" s="362"/>
      <c r="F56" s="362"/>
      <c r="G56" s="362"/>
      <c r="H56" s="362"/>
      <c r="I56" s="362"/>
      <c r="J56" s="362"/>
      <c r="K56" s="11"/>
      <c r="L56" s="11"/>
    </row>
    <row r="57" spans="2:16" ht="61.5" customHeight="1">
      <c r="B57" s="71" t="s">
        <v>104</v>
      </c>
      <c r="C57" s="72" t="s">
        <v>105</v>
      </c>
      <c r="D57" s="72" t="s">
        <v>106</v>
      </c>
      <c r="E57" s="72" t="s">
        <v>107</v>
      </c>
      <c r="F57" s="72" t="s">
        <v>108</v>
      </c>
      <c r="G57" s="72" t="s">
        <v>109</v>
      </c>
      <c r="H57" s="11"/>
      <c r="I57" s="11"/>
      <c r="J57" s="11"/>
      <c r="K57" s="11"/>
      <c r="L57" s="11"/>
    </row>
    <row r="58" spans="2:16" ht="23.25" customHeight="1">
      <c r="B58" s="73" t="s">
        <v>110</v>
      </c>
      <c r="C58" s="74"/>
      <c r="D58" s="167"/>
      <c r="E58" s="167"/>
      <c r="F58" s="167"/>
      <c r="G58" s="167"/>
      <c r="H58" s="11"/>
      <c r="I58" s="11"/>
      <c r="J58" s="11"/>
      <c r="K58" s="11"/>
      <c r="L58" s="11"/>
    </row>
    <row r="59" spans="2:16" ht="25.5" customHeight="1">
      <c r="B59" s="73" t="s">
        <v>111</v>
      </c>
      <c r="C59" s="75"/>
      <c r="D59" s="167"/>
      <c r="E59" s="167"/>
      <c r="F59" s="167"/>
      <c r="G59" s="167"/>
      <c r="H59" s="11"/>
      <c r="I59" s="11"/>
      <c r="J59" s="11"/>
      <c r="K59" s="11"/>
      <c r="L59" s="11"/>
    </row>
    <row r="60" spans="2:16" ht="21" customHeight="1">
      <c r="B60" s="73" t="s">
        <v>112</v>
      </c>
      <c r="C60" s="75"/>
      <c r="D60" s="167"/>
      <c r="E60" s="167"/>
      <c r="F60" s="167"/>
      <c r="G60" s="167"/>
      <c r="H60" s="11"/>
      <c r="I60" s="11"/>
      <c r="J60" s="11"/>
      <c r="K60" s="11"/>
      <c r="L60" s="11"/>
    </row>
    <row r="61" spans="2:16" ht="24.75" customHeight="1">
      <c r="B61" s="73" t="s">
        <v>113</v>
      </c>
      <c r="C61" s="75"/>
      <c r="D61" s="167"/>
      <c r="E61" s="167"/>
      <c r="F61" s="167"/>
      <c r="G61" s="167"/>
      <c r="H61" s="11"/>
      <c r="I61" s="11"/>
      <c r="J61" s="11"/>
      <c r="K61" s="11"/>
      <c r="L61" s="11"/>
    </row>
    <row r="62" spans="2:16" ht="24.75" customHeight="1" thickBot="1">
      <c r="B62" s="83" t="s">
        <v>114</v>
      </c>
      <c r="C62" s="84"/>
      <c r="D62" s="168">
        <f>SUM(D58:D61)</f>
        <v>0</v>
      </c>
      <c r="E62" s="168">
        <f t="shared" ref="E62:F62" si="1">SUM(E58:E61)</f>
        <v>0</v>
      </c>
      <c r="F62" s="168">
        <f t="shared" si="1"/>
        <v>0</v>
      </c>
      <c r="G62" s="168">
        <f>SUM(G58:G61)</f>
        <v>0</v>
      </c>
      <c r="H62" s="11"/>
      <c r="I62" s="11"/>
      <c r="J62" s="11"/>
      <c r="K62" s="11"/>
      <c r="L62" s="11"/>
    </row>
    <row r="63" spans="2:16" ht="15" thickTop="1">
      <c r="B63" s="40"/>
      <c r="C63" s="11"/>
      <c r="D63" s="11"/>
      <c r="E63" s="11"/>
      <c r="F63" s="11"/>
      <c r="G63" s="11"/>
      <c r="H63" s="11"/>
      <c r="I63" s="11"/>
      <c r="J63" s="11"/>
      <c r="K63" s="11"/>
      <c r="L63" s="11"/>
      <c r="M63" s="11"/>
      <c r="N63" s="11"/>
      <c r="O63" s="11"/>
      <c r="P63" s="11"/>
    </row>
    <row r="64" spans="2:16" ht="18.5">
      <c r="B64" s="62" t="s">
        <v>115</v>
      </c>
      <c r="C64" s="11"/>
      <c r="D64" s="11"/>
      <c r="E64" s="11"/>
      <c r="F64" s="11"/>
      <c r="G64" s="11"/>
      <c r="H64" s="11"/>
      <c r="I64" s="11"/>
      <c r="J64" s="11"/>
      <c r="K64" s="11"/>
      <c r="L64" s="11"/>
      <c r="M64" s="11"/>
      <c r="N64" s="11"/>
      <c r="O64" s="11"/>
      <c r="P64" s="11"/>
    </row>
    <row r="65" spans="2:16" ht="14.5">
      <c r="B65" s="353"/>
      <c r="C65" s="354"/>
      <c r="D65" s="354"/>
      <c r="E65" s="354"/>
      <c r="F65" s="355"/>
      <c r="G65" s="11"/>
      <c r="H65" s="11"/>
      <c r="I65" s="11"/>
      <c r="J65" s="11"/>
      <c r="K65" s="11"/>
      <c r="L65" s="11"/>
      <c r="M65" s="11"/>
      <c r="N65" s="11"/>
      <c r="O65" s="11"/>
      <c r="P65" s="11"/>
    </row>
    <row r="66" spans="2:16" ht="14.5">
      <c r="B66" s="356"/>
      <c r="C66" s="357"/>
      <c r="D66" s="357"/>
      <c r="E66" s="357"/>
      <c r="F66" s="358"/>
      <c r="G66" s="11"/>
      <c r="H66" s="11"/>
      <c r="I66" s="11"/>
      <c r="J66" s="11"/>
      <c r="K66" s="11"/>
      <c r="L66" s="11"/>
      <c r="M66" s="11"/>
      <c r="N66" s="11"/>
      <c r="O66" s="11"/>
      <c r="P66" s="11"/>
    </row>
    <row r="67" spans="2:16" ht="14.5">
      <c r="B67" s="356"/>
      <c r="C67" s="357"/>
      <c r="D67" s="357"/>
      <c r="E67" s="357"/>
      <c r="F67" s="358"/>
      <c r="G67" s="11"/>
      <c r="H67" s="11"/>
      <c r="I67" s="11"/>
      <c r="J67" s="11"/>
      <c r="K67" s="11"/>
      <c r="L67" s="11"/>
      <c r="M67" s="11"/>
      <c r="N67" s="11"/>
      <c r="O67" s="11"/>
      <c r="P67" s="11"/>
    </row>
    <row r="68" spans="2:16" ht="14.5">
      <c r="B68" s="356"/>
      <c r="C68" s="357"/>
      <c r="D68" s="357"/>
      <c r="E68" s="357"/>
      <c r="F68" s="358"/>
      <c r="G68" s="11"/>
      <c r="H68" s="11"/>
      <c r="I68" s="11"/>
      <c r="J68" s="11"/>
      <c r="K68" s="11"/>
      <c r="L68" s="11"/>
      <c r="M68" s="11"/>
      <c r="N68" s="11"/>
      <c r="O68" s="11"/>
      <c r="P68" s="11"/>
    </row>
    <row r="69" spans="2:16" ht="14.5">
      <c r="B69" s="359"/>
      <c r="C69" s="360"/>
      <c r="D69" s="360"/>
      <c r="E69" s="360"/>
      <c r="F69" s="361"/>
      <c r="G69" s="11"/>
      <c r="H69" s="11"/>
      <c r="I69" s="11"/>
      <c r="J69" s="11"/>
      <c r="K69" s="11"/>
      <c r="L69" s="11"/>
      <c r="M69" s="11"/>
      <c r="N69" s="11"/>
      <c r="O69" s="11"/>
      <c r="P69" s="11"/>
    </row>
    <row r="70" spans="2:16" ht="14.5">
      <c r="C70" s="11"/>
      <c r="D70" s="11"/>
      <c r="E70" s="11"/>
      <c r="F70" s="11"/>
      <c r="G70" s="11"/>
      <c r="H70" s="11"/>
      <c r="I70" s="11"/>
      <c r="J70" s="11"/>
      <c r="K70" s="11"/>
      <c r="L70" s="11"/>
      <c r="M70" s="11"/>
      <c r="N70" s="11"/>
      <c r="O70" s="11"/>
      <c r="P70" s="11"/>
    </row>
    <row r="71" spans="2:16" ht="14.5">
      <c r="B71" s="11"/>
      <c r="C71" s="11"/>
      <c r="D71" s="11"/>
      <c r="E71" s="11"/>
      <c r="F71" s="11"/>
      <c r="G71" s="11"/>
      <c r="H71" s="11"/>
      <c r="I71" s="11"/>
      <c r="J71" s="11"/>
      <c r="K71" s="11"/>
      <c r="L71" s="11"/>
      <c r="M71" s="11"/>
      <c r="N71" s="11"/>
      <c r="O71" s="11"/>
      <c r="P71" s="11"/>
    </row>
    <row r="72" spans="2:16" ht="21">
      <c r="B72" s="20" t="s">
        <v>116</v>
      </c>
      <c r="C72" s="26"/>
      <c r="D72" s="26"/>
      <c r="E72" s="26"/>
      <c r="F72" s="26"/>
      <c r="G72" s="26"/>
      <c r="H72" s="26"/>
      <c r="I72" s="11"/>
      <c r="J72" s="11"/>
      <c r="K72" s="11"/>
      <c r="L72" s="11"/>
    </row>
    <row r="73" spans="2:16" ht="39.75" customHeight="1">
      <c r="B73" s="325" t="s">
        <v>117</v>
      </c>
      <c r="C73" s="325"/>
      <c r="D73" s="325"/>
      <c r="E73" s="325"/>
      <c r="F73" s="325"/>
      <c r="G73" s="11"/>
      <c r="H73" s="11"/>
      <c r="I73" s="11"/>
      <c r="J73" s="11"/>
      <c r="K73" s="11"/>
      <c r="L73" s="11"/>
      <c r="M73" s="11"/>
      <c r="N73" s="11"/>
      <c r="O73" s="11"/>
      <c r="P73" s="11"/>
    </row>
    <row r="74" spans="2:16" ht="16">
      <c r="B74" s="76" t="s">
        <v>118</v>
      </c>
      <c r="C74" s="77"/>
      <c r="D74" s="11"/>
      <c r="E74" s="11"/>
      <c r="F74" s="11"/>
      <c r="G74" s="11"/>
      <c r="H74" s="11"/>
      <c r="I74" s="11"/>
      <c r="J74" s="11"/>
      <c r="K74" s="11"/>
      <c r="L74" s="11"/>
    </row>
    <row r="75" spans="2:16" ht="16">
      <c r="B75" s="76" t="s">
        <v>119</v>
      </c>
      <c r="C75" s="77"/>
      <c r="D75" s="11"/>
      <c r="E75" s="11"/>
      <c r="F75" s="11"/>
      <c r="G75" s="11"/>
      <c r="H75" s="11"/>
      <c r="I75" s="11"/>
      <c r="J75" s="11"/>
      <c r="K75" s="11"/>
      <c r="L75" s="11"/>
    </row>
    <row r="76" spans="2:16" ht="16">
      <c r="B76" s="29"/>
      <c r="C76" s="80"/>
      <c r="D76" s="11"/>
      <c r="E76" s="44"/>
      <c r="F76" s="11"/>
      <c r="G76" s="11"/>
      <c r="H76" s="11"/>
      <c r="I76" s="11"/>
      <c r="J76" s="11"/>
      <c r="K76" s="11"/>
      <c r="L76" s="11"/>
    </row>
    <row r="77" spans="2:16" ht="18.5">
      <c r="B77" s="119" t="s">
        <v>120</v>
      </c>
      <c r="C77" s="119"/>
      <c r="D77" s="119"/>
      <c r="E77" s="119"/>
      <c r="F77" s="119"/>
      <c r="G77" s="119"/>
      <c r="H77" s="119"/>
      <c r="I77" s="11"/>
      <c r="J77" s="11"/>
      <c r="K77" s="11"/>
      <c r="L77" s="11"/>
    </row>
    <row r="78" spans="2:16" ht="55.5" customHeight="1">
      <c r="B78" s="66" t="s">
        <v>121</v>
      </c>
      <c r="C78" s="68" t="s">
        <v>122</v>
      </c>
      <c r="D78" s="68" t="s">
        <v>123</v>
      </c>
      <c r="E78" s="68" t="s">
        <v>124</v>
      </c>
      <c r="F78" s="68" t="s">
        <v>125</v>
      </c>
      <c r="G78" s="68" t="s">
        <v>126</v>
      </c>
      <c r="H78" s="68" t="s">
        <v>127</v>
      </c>
      <c r="I78" s="68" t="s">
        <v>128</v>
      </c>
      <c r="J78" s="68" t="s">
        <v>129</v>
      </c>
      <c r="K78" s="43"/>
      <c r="L78" s="43"/>
      <c r="M78" s="11"/>
      <c r="N78" s="11"/>
    </row>
    <row r="79" spans="2:16" ht="21" customHeight="1">
      <c r="B79" s="73" t="s">
        <v>130</v>
      </c>
      <c r="C79" s="169"/>
      <c r="D79" s="169"/>
      <c r="E79" s="169"/>
      <c r="F79" s="169"/>
      <c r="G79" s="169"/>
      <c r="H79" s="172"/>
      <c r="I79" s="170"/>
      <c r="J79" s="171"/>
      <c r="K79" s="11"/>
      <c r="L79" s="11"/>
      <c r="M79" s="11"/>
      <c r="N79" s="11"/>
    </row>
    <row r="80" spans="2:16" ht="22.5" customHeight="1">
      <c r="B80" s="73" t="s">
        <v>131</v>
      </c>
      <c r="C80" s="169"/>
      <c r="D80" s="169"/>
      <c r="E80" s="169"/>
      <c r="F80" s="169"/>
      <c r="G80" s="169"/>
      <c r="I80" s="170"/>
      <c r="J80" s="171"/>
      <c r="K80" s="11"/>
      <c r="L80" s="11"/>
      <c r="M80" s="11"/>
      <c r="N80" s="11"/>
    </row>
    <row r="81" spans="2:14" ht="21" customHeight="1">
      <c r="B81" s="73" t="s">
        <v>132</v>
      </c>
      <c r="C81" s="169"/>
      <c r="D81" s="169"/>
      <c r="E81" s="169"/>
      <c r="F81" s="169"/>
      <c r="G81" s="169"/>
      <c r="H81" s="172"/>
      <c r="I81" s="170"/>
      <c r="J81" s="171"/>
      <c r="K81" s="11"/>
      <c r="L81" s="11"/>
      <c r="M81" s="11"/>
      <c r="N81" s="11"/>
    </row>
    <row r="82" spans="2:14" ht="20.25" customHeight="1">
      <c r="B82" s="73" t="s">
        <v>133</v>
      </c>
      <c r="C82" s="169"/>
      <c r="D82" s="169"/>
      <c r="E82" s="169"/>
      <c r="F82" s="169"/>
      <c r="G82" s="169"/>
      <c r="H82" s="172"/>
      <c r="I82" s="170"/>
      <c r="J82" s="171"/>
      <c r="K82" s="11"/>
      <c r="L82" s="11"/>
      <c r="M82" s="11"/>
      <c r="N82" s="11"/>
    </row>
    <row r="83" spans="2:14" ht="14.5" customHeight="1">
      <c r="B83" s="340" t="s">
        <v>134</v>
      </c>
      <c r="C83" s="342"/>
      <c r="D83" s="30"/>
      <c r="E83" s="30"/>
      <c r="F83" s="30"/>
      <c r="G83" s="30"/>
      <c r="H83" s="30"/>
      <c r="I83" s="11"/>
      <c r="J83" s="11"/>
      <c r="K83" s="11"/>
      <c r="L83" s="11"/>
    </row>
    <row r="84" spans="2:14" ht="17.5" customHeight="1" thickBot="1">
      <c r="B84" s="341"/>
      <c r="C84" s="343"/>
      <c r="D84" s="30"/>
      <c r="E84" s="30"/>
      <c r="F84" s="30"/>
      <c r="G84" s="30"/>
      <c r="H84" s="30"/>
      <c r="I84" s="11"/>
      <c r="J84" s="11"/>
      <c r="K84" s="11"/>
      <c r="L84" s="11"/>
    </row>
    <row r="85" spans="2:14" ht="15" thickTop="1">
      <c r="I85" s="11"/>
      <c r="J85" s="11"/>
      <c r="K85" s="11"/>
      <c r="L85" s="11"/>
    </row>
    <row r="86" spans="2:14" ht="18.5">
      <c r="B86" s="119" t="s">
        <v>135</v>
      </c>
      <c r="I86" s="11"/>
      <c r="J86" s="11"/>
      <c r="K86" s="11"/>
      <c r="L86" s="11"/>
    </row>
    <row r="87" spans="2:14" ht="14.5">
      <c r="B87" s="344"/>
      <c r="C87" s="345"/>
      <c r="D87" s="345"/>
      <c r="E87" s="345"/>
      <c r="F87" s="346"/>
      <c r="I87" s="11"/>
      <c r="J87" s="11"/>
      <c r="K87" s="11"/>
      <c r="L87" s="11"/>
    </row>
    <row r="88" spans="2:14" ht="14.5">
      <c r="B88" s="347"/>
      <c r="C88" s="348"/>
      <c r="D88" s="348"/>
      <c r="E88" s="348"/>
      <c r="F88" s="349"/>
      <c r="I88" s="11"/>
      <c r="J88" s="11"/>
      <c r="K88" s="11"/>
      <c r="L88" s="11"/>
    </row>
    <row r="89" spans="2:14" ht="14.5">
      <c r="B89" s="347"/>
      <c r="C89" s="348"/>
      <c r="D89" s="348"/>
      <c r="E89" s="348"/>
      <c r="F89" s="349"/>
      <c r="I89" s="11"/>
      <c r="J89" s="11"/>
      <c r="K89" s="11"/>
      <c r="L89" s="11"/>
    </row>
    <row r="90" spans="2:14" ht="14.5">
      <c r="B90" s="347"/>
      <c r="C90" s="348"/>
      <c r="D90" s="348"/>
      <c r="E90" s="348"/>
      <c r="F90" s="349"/>
      <c r="I90" s="11"/>
      <c r="J90" s="11"/>
      <c r="K90" s="11"/>
      <c r="L90" s="11"/>
    </row>
    <row r="91" spans="2:14" ht="14.5">
      <c r="B91" s="347"/>
      <c r="C91" s="348"/>
      <c r="D91" s="348"/>
      <c r="E91" s="348"/>
      <c r="F91" s="349"/>
      <c r="G91" s="11"/>
      <c r="H91" s="11"/>
      <c r="I91" s="11"/>
      <c r="J91" s="11"/>
      <c r="K91" s="11"/>
      <c r="L91" s="11"/>
    </row>
    <row r="92" spans="2:14" ht="14.5">
      <c r="B92" s="350"/>
      <c r="C92" s="351"/>
      <c r="D92" s="351"/>
      <c r="E92" s="351"/>
      <c r="F92" s="352"/>
      <c r="G92" s="11"/>
      <c r="H92" s="11"/>
      <c r="I92" s="11"/>
      <c r="J92" s="11"/>
      <c r="K92" s="11"/>
      <c r="L92" s="11"/>
    </row>
    <row r="93" spans="2:14" ht="14.5">
      <c r="B93" s="24"/>
      <c r="C93" s="24"/>
      <c r="D93" s="24"/>
      <c r="E93" s="24"/>
      <c r="F93" s="24"/>
      <c r="G93" s="11"/>
      <c r="H93" s="11"/>
      <c r="I93" s="11"/>
      <c r="J93" s="11"/>
      <c r="K93" s="11"/>
      <c r="L93" s="11"/>
    </row>
    <row r="94" spans="2:14" ht="14.5">
      <c r="B94" s="24"/>
      <c r="C94" s="24"/>
      <c r="D94" s="24"/>
      <c r="E94" s="24"/>
      <c r="F94" s="24"/>
      <c r="G94" s="11"/>
      <c r="H94" s="11"/>
      <c r="I94" s="11"/>
      <c r="J94" s="11"/>
      <c r="K94" s="11"/>
      <c r="L94" s="11"/>
    </row>
    <row r="95" spans="2:14" ht="21">
      <c r="B95" s="20" t="s">
        <v>136</v>
      </c>
      <c r="C95" s="11"/>
      <c r="D95" s="11"/>
      <c r="E95" s="11"/>
      <c r="F95" s="11"/>
      <c r="G95" s="11"/>
      <c r="H95" s="11"/>
      <c r="I95" s="11"/>
      <c r="J95" s="11"/>
      <c r="K95" s="11"/>
      <c r="L95" s="11"/>
    </row>
    <row r="96" spans="2:14" ht="20">
      <c r="B96" s="78"/>
      <c r="C96" s="79" t="s">
        <v>137</v>
      </c>
      <c r="D96" s="79" t="s">
        <v>95</v>
      </c>
      <c r="E96" s="11"/>
      <c r="F96" s="11"/>
      <c r="G96" s="11"/>
      <c r="H96" s="11"/>
      <c r="I96" s="11"/>
      <c r="J96" s="11"/>
      <c r="K96" s="11"/>
      <c r="L96" s="11"/>
    </row>
    <row r="97" spans="2:12" ht="21.75" customHeight="1">
      <c r="B97" s="73" t="s">
        <v>138</v>
      </c>
      <c r="C97" s="167"/>
      <c r="D97" s="363" t="s">
        <v>139</v>
      </c>
      <c r="E97" s="11"/>
      <c r="F97" s="11"/>
      <c r="G97" s="11"/>
      <c r="H97" s="11"/>
      <c r="I97" s="11"/>
      <c r="J97" s="11"/>
      <c r="K97" s="11"/>
      <c r="L97" s="11"/>
    </row>
    <row r="98" spans="2:12" ht="22.5" customHeight="1">
      <c r="B98" s="73" t="s">
        <v>140</v>
      </c>
      <c r="C98" s="167"/>
      <c r="D98" s="364"/>
      <c r="E98" s="11"/>
      <c r="F98" s="11"/>
      <c r="G98" s="11"/>
      <c r="H98" s="11"/>
      <c r="I98" s="11"/>
      <c r="J98" s="11"/>
      <c r="K98" s="11"/>
      <c r="L98" s="11"/>
    </row>
    <row r="99" spans="2:12" ht="16">
      <c r="B99" s="65" t="s">
        <v>141</v>
      </c>
      <c r="C99" s="11"/>
      <c r="D99" s="11"/>
      <c r="E99" s="11"/>
      <c r="F99" s="11"/>
      <c r="G99" s="11"/>
      <c r="H99" s="11"/>
      <c r="I99" s="11"/>
      <c r="J99" s="11"/>
      <c r="K99" s="11"/>
      <c r="L99" s="11"/>
    </row>
    <row r="100" spans="2:12" ht="14.5">
      <c r="B100" s="11"/>
      <c r="C100" s="11"/>
      <c r="D100" s="11"/>
      <c r="E100" s="11"/>
      <c r="F100" s="11"/>
      <c r="G100" s="11"/>
      <c r="H100" s="11"/>
      <c r="I100" s="11"/>
      <c r="J100" s="11"/>
      <c r="K100" s="11"/>
      <c r="L100" s="11"/>
    </row>
    <row r="101" spans="2:12" ht="18.5">
      <c r="B101" s="62" t="s">
        <v>142</v>
      </c>
      <c r="C101" s="11"/>
      <c r="D101" s="11"/>
      <c r="E101" s="11"/>
      <c r="F101" s="11"/>
      <c r="G101" s="11"/>
      <c r="H101" s="11"/>
      <c r="I101" s="11"/>
      <c r="J101" s="11"/>
      <c r="K101" s="11"/>
      <c r="L101" s="11"/>
    </row>
    <row r="102" spans="2:12" ht="14.5">
      <c r="B102" s="344"/>
      <c r="C102" s="345"/>
      <c r="D102" s="345"/>
      <c r="E102" s="345"/>
      <c r="F102" s="346"/>
      <c r="G102" s="11"/>
      <c r="H102" s="11"/>
      <c r="I102" s="11"/>
      <c r="J102" s="11"/>
      <c r="K102" s="11"/>
      <c r="L102" s="11"/>
    </row>
    <row r="103" spans="2:12" ht="14.5">
      <c r="B103" s="347"/>
      <c r="C103" s="348"/>
      <c r="D103" s="348"/>
      <c r="E103" s="348"/>
      <c r="F103" s="349"/>
      <c r="G103" s="11"/>
      <c r="H103" s="11"/>
      <c r="I103" s="11"/>
      <c r="J103" s="11"/>
      <c r="K103" s="11"/>
      <c r="L103" s="11"/>
    </row>
    <row r="104" spans="2:12" ht="14.5">
      <c r="B104" s="347"/>
      <c r="C104" s="348"/>
      <c r="D104" s="348"/>
      <c r="E104" s="348"/>
      <c r="F104" s="349"/>
      <c r="G104" s="11"/>
      <c r="H104" s="11"/>
      <c r="I104" s="11"/>
      <c r="J104" s="11"/>
      <c r="K104" s="11"/>
      <c r="L104" s="11"/>
    </row>
    <row r="105" spans="2:12" ht="14.5">
      <c r="B105" s="347"/>
      <c r="C105" s="348"/>
      <c r="D105" s="348"/>
      <c r="E105" s="348"/>
      <c r="F105" s="349"/>
      <c r="G105" s="11"/>
      <c r="H105" s="11"/>
      <c r="I105" s="11"/>
      <c r="J105" s="11"/>
      <c r="K105" s="11"/>
      <c r="L105" s="11"/>
    </row>
    <row r="106" spans="2:12" ht="14.5">
      <c r="B106" s="350"/>
      <c r="C106" s="351"/>
      <c r="D106" s="351"/>
      <c r="E106" s="351"/>
      <c r="F106" s="352"/>
      <c r="G106" s="11"/>
      <c r="H106" s="11"/>
      <c r="I106" s="11"/>
      <c r="J106" s="11"/>
      <c r="K106" s="11"/>
      <c r="L106" s="11"/>
    </row>
    <row r="107" spans="2:12" ht="16">
      <c r="B107" s="129"/>
      <c r="C107" s="129"/>
      <c r="D107" s="129"/>
      <c r="E107" s="129"/>
      <c r="F107" s="129"/>
      <c r="G107" s="11"/>
      <c r="H107" s="11"/>
      <c r="I107" s="11"/>
      <c r="J107" s="11"/>
      <c r="K107" s="11"/>
      <c r="L107" s="11"/>
    </row>
    <row r="108" spans="2:12" ht="14.5">
      <c r="B108" s="11"/>
      <c r="C108" s="11"/>
      <c r="D108" s="11"/>
      <c r="E108" s="11"/>
      <c r="F108" s="11"/>
      <c r="G108" s="11"/>
      <c r="H108" s="11"/>
      <c r="I108" s="11"/>
      <c r="J108" s="11"/>
      <c r="K108" s="11"/>
      <c r="L108" s="11"/>
    </row>
    <row r="109" spans="2:12" ht="21">
      <c r="B109" s="20" t="s">
        <v>143</v>
      </c>
      <c r="C109" s="11"/>
      <c r="D109" s="11"/>
      <c r="E109" s="11"/>
      <c r="F109" s="11"/>
      <c r="G109" s="11"/>
      <c r="H109" s="11"/>
      <c r="I109" s="11"/>
      <c r="J109" s="11"/>
      <c r="K109" s="11"/>
      <c r="L109" s="11"/>
    </row>
    <row r="110" spans="2:12" ht="39.65" customHeight="1">
      <c r="B110" s="325" t="s">
        <v>144</v>
      </c>
      <c r="C110" s="325"/>
      <c r="D110" s="325"/>
      <c r="E110" s="325"/>
      <c r="F110" s="325"/>
      <c r="G110" s="11"/>
      <c r="H110" s="11"/>
      <c r="I110" s="11"/>
      <c r="J110" s="11"/>
      <c r="K110" s="11"/>
      <c r="L110" s="11"/>
    </row>
    <row r="111" spans="2:12" ht="14.5">
      <c r="B111" s="11"/>
      <c r="C111" s="11"/>
      <c r="D111" s="11"/>
      <c r="E111" s="11"/>
      <c r="F111" s="11"/>
      <c r="G111" s="11"/>
      <c r="H111" s="11"/>
      <c r="I111" s="11"/>
      <c r="J111" s="11"/>
      <c r="K111" s="11"/>
      <c r="L111" s="11"/>
    </row>
    <row r="112" spans="2:12" ht="20">
      <c r="B112" s="79" t="s">
        <v>137</v>
      </c>
      <c r="C112" s="79" t="s">
        <v>95</v>
      </c>
      <c r="D112" s="11"/>
      <c r="E112" s="11"/>
      <c r="F112" s="11"/>
      <c r="G112" s="11"/>
      <c r="H112" s="11"/>
      <c r="I112" s="11"/>
      <c r="J112" s="11"/>
      <c r="K112" s="11"/>
      <c r="L112" s="11"/>
    </row>
    <row r="113" spans="2:12" ht="14.5">
      <c r="B113" s="208"/>
      <c r="C113" s="90" t="s">
        <v>145</v>
      </c>
      <c r="D113" s="11"/>
      <c r="E113" s="11"/>
      <c r="F113" s="11"/>
      <c r="G113" s="11"/>
      <c r="H113" s="11"/>
      <c r="I113" s="11"/>
      <c r="J113" s="11"/>
      <c r="K113" s="11"/>
      <c r="L113" s="11"/>
    </row>
    <row r="114" spans="2:12" ht="14.5">
      <c r="B114" s="11"/>
      <c r="C114" s="11"/>
      <c r="D114" s="11"/>
      <c r="E114" s="11"/>
      <c r="F114" s="11"/>
      <c r="G114" s="11"/>
      <c r="H114" s="11"/>
      <c r="I114" s="11"/>
      <c r="J114" s="11"/>
      <c r="K114" s="11"/>
      <c r="L114" s="11"/>
    </row>
    <row r="115" spans="2:12" ht="18.5">
      <c r="B115" s="62" t="s">
        <v>146</v>
      </c>
      <c r="C115" s="11"/>
      <c r="D115" s="11"/>
      <c r="E115" s="11"/>
      <c r="F115" s="11"/>
      <c r="G115" s="11"/>
      <c r="H115" s="11"/>
      <c r="I115" s="11"/>
      <c r="J115" s="11"/>
      <c r="K115" s="11"/>
      <c r="L115" s="11"/>
    </row>
    <row r="116" spans="2:12" ht="14.5">
      <c r="B116" s="344"/>
      <c r="C116" s="345"/>
      <c r="D116" s="345"/>
      <c r="E116" s="345"/>
      <c r="F116" s="346"/>
      <c r="G116" s="11"/>
      <c r="H116" s="11"/>
      <c r="I116" s="11"/>
      <c r="J116" s="11"/>
      <c r="K116" s="11"/>
      <c r="L116" s="11"/>
    </row>
    <row r="117" spans="2:12" ht="14.5">
      <c r="B117" s="347"/>
      <c r="C117" s="348"/>
      <c r="D117" s="348"/>
      <c r="E117" s="348"/>
      <c r="F117" s="349"/>
      <c r="G117" s="11"/>
      <c r="H117" s="11"/>
      <c r="I117" s="11"/>
      <c r="J117" s="11"/>
      <c r="K117" s="11"/>
      <c r="L117" s="11"/>
    </row>
    <row r="118" spans="2:12" ht="14.5">
      <c r="B118" s="347"/>
      <c r="C118" s="348"/>
      <c r="D118" s="348"/>
      <c r="E118" s="348"/>
      <c r="F118" s="349"/>
      <c r="G118" s="11"/>
      <c r="H118" s="11"/>
      <c r="I118" s="11"/>
      <c r="J118" s="11"/>
      <c r="K118" s="11"/>
      <c r="L118" s="11"/>
    </row>
    <row r="119" spans="2:12" ht="14.5">
      <c r="B119" s="347"/>
      <c r="C119" s="348"/>
      <c r="D119" s="348"/>
      <c r="E119" s="348"/>
      <c r="F119" s="349"/>
      <c r="G119" s="11"/>
      <c r="H119" s="11"/>
      <c r="I119" s="11"/>
      <c r="J119" s="11"/>
      <c r="K119" s="11"/>
      <c r="L119" s="11"/>
    </row>
    <row r="120" spans="2:12" ht="14.5">
      <c r="B120" s="350"/>
      <c r="C120" s="351"/>
      <c r="D120" s="351"/>
      <c r="E120" s="351"/>
      <c r="F120" s="352"/>
      <c r="G120" s="11"/>
      <c r="H120" s="11"/>
      <c r="I120" s="11"/>
      <c r="J120" s="11"/>
      <c r="K120" s="11"/>
      <c r="L120" s="11"/>
    </row>
    <row r="121" spans="2:12" ht="14.5">
      <c r="B121" s="11"/>
      <c r="C121" s="11"/>
      <c r="D121" s="11"/>
      <c r="E121" s="11"/>
      <c r="F121" s="11"/>
      <c r="G121" s="11"/>
      <c r="H121" s="11"/>
      <c r="I121" s="11"/>
      <c r="J121" s="11"/>
      <c r="K121" s="11"/>
      <c r="L121" s="11"/>
    </row>
    <row r="122" spans="2:12" ht="14.5">
      <c r="B122" s="11"/>
      <c r="C122" s="11"/>
      <c r="D122" s="11"/>
      <c r="E122" s="11"/>
      <c r="F122" s="11"/>
      <c r="G122" s="11"/>
      <c r="H122" s="11"/>
      <c r="I122" s="11"/>
      <c r="J122" s="11"/>
      <c r="K122" s="11"/>
      <c r="L122" s="11"/>
    </row>
    <row r="123" spans="2:12" ht="14.5">
      <c r="B123" s="11"/>
      <c r="C123" s="11"/>
      <c r="D123" s="11"/>
      <c r="E123" s="11"/>
      <c r="F123" s="11"/>
      <c r="G123" s="11"/>
      <c r="H123" s="11"/>
      <c r="I123" s="11"/>
      <c r="J123" s="11"/>
      <c r="K123" s="11"/>
      <c r="L123" s="11"/>
    </row>
    <row r="124" spans="2:12" ht="14.5">
      <c r="B124" s="11"/>
      <c r="C124" s="11"/>
      <c r="D124" s="11"/>
      <c r="E124" s="11"/>
      <c r="F124" s="11"/>
      <c r="G124" s="11"/>
      <c r="H124" s="11"/>
      <c r="I124" s="11"/>
      <c r="J124" s="11"/>
      <c r="K124" s="11"/>
      <c r="L124" s="11"/>
    </row>
  </sheetData>
  <sheetProtection sheet="1" objects="1" selectLockedCells="1"/>
  <mergeCells count="18">
    <mergeCell ref="B110:F110"/>
    <mergeCell ref="B116:F120"/>
    <mergeCell ref="D97:D98"/>
    <mergeCell ref="B102:F106"/>
    <mergeCell ref="B87:F92"/>
    <mergeCell ref="B83:B84"/>
    <mergeCell ref="C83:C84"/>
    <mergeCell ref="B42:F52"/>
    <mergeCell ref="B65:F69"/>
    <mergeCell ref="B73:F73"/>
    <mergeCell ref="B56:J56"/>
    <mergeCell ref="B23:F30"/>
    <mergeCell ref="B41:G41"/>
    <mergeCell ref="B4:F5"/>
    <mergeCell ref="E10:H10"/>
    <mergeCell ref="B22:D22"/>
    <mergeCell ref="B9:H9"/>
    <mergeCell ref="B34:G34"/>
  </mergeCells>
  <conditionalFormatting sqref="A56:B56">
    <cfRule type="expression" dxfId="105" priority="13">
      <formula>AND($L$1="Nei",$L$2="Nei")</formula>
    </cfRule>
  </conditionalFormatting>
  <conditionalFormatting sqref="A1:K55 K56 A57:K1048576">
    <cfRule type="expression" dxfId="104" priority="18">
      <formula>AND($L$1="Nei",$L$2="Nei")</formula>
    </cfRule>
  </conditionalFormatting>
  <conditionalFormatting sqref="B9">
    <cfRule type="expression" dxfId="103" priority="15">
      <formula>AND($L$1="Nei",$L$2="Nei")</formula>
    </cfRule>
  </conditionalFormatting>
  <conditionalFormatting sqref="B86">
    <cfRule type="expression" dxfId="102" priority="6">
      <formula>AND($L$1="Nei",$L$2="Nei")</formula>
    </cfRule>
  </conditionalFormatting>
  <conditionalFormatting sqref="B109">
    <cfRule type="expression" dxfId="101" priority="4">
      <formula>AND($L$1="Nei",$L$2="Nei")</formula>
    </cfRule>
  </conditionalFormatting>
  <conditionalFormatting sqref="E12:H18">
    <cfRule type="notContainsBlanks" dxfId="100" priority="1">
      <formula>LEN(TRIM(E12))&gt;0</formula>
    </cfRule>
  </conditionalFormatting>
  <dataValidations count="2">
    <dataValidation type="decimal" operator="greaterThanOrEqual" allowBlank="1" showInputMessage="1" showErrorMessage="1" errorTitle="Ugyldig input" error="Input må være et tall" sqref="I80:J81 D58:G61 C97:C98 C36:C38 C75:C76 C79:C83 D12:H18 H81 D79:J79 D82:J82 D80:G81" xr:uid="{CFB59946-B825-49AA-9BD9-02AF5BF97F8F}">
      <formula1>0</formula1>
    </dataValidation>
    <dataValidation operator="greaterThanOrEqual" allowBlank="1" showInputMessage="1" showErrorMessage="1" errorTitle="Ugyldig input" error="Input må være et tall" sqref="C74" xr:uid="{BB502728-07F3-4D82-A77E-542F77937440}"/>
  </dataValidations>
  <pageMargins left="0.25" right="0.25" top="0.75" bottom="0.75" header="0.3" footer="0.3"/>
  <pageSetup paperSize="9" scale="27" fitToHeight="0" orientation="portrait" r:id="rId1"/>
  <headerFooter>
    <oddFooter>&amp;L_x000D_&amp;1#&amp;"Calibri"&amp;8&amp;K000000 Klasse: Åpen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600A0-40B4-498A-B403-4D96C2B19A56}">
  <sheetPr codeName="Sheet5">
    <tabColor rgb="FF38806A"/>
  </sheetPr>
  <dimension ref="A1:P119"/>
  <sheetViews>
    <sheetView showGridLines="0" zoomScale="80" zoomScaleNormal="80" workbookViewId="0">
      <selection activeCell="C14" sqref="C14"/>
    </sheetView>
  </sheetViews>
  <sheetFormatPr baseColWidth="10" defaultColWidth="11.453125" defaultRowHeight="14"/>
  <cols>
    <col min="1" max="1" width="11.453125" style="1"/>
    <col min="2" max="2" width="46.54296875" style="1" customWidth="1"/>
    <col min="3" max="3" width="38.54296875" style="1" customWidth="1"/>
    <col min="4" max="8" width="23.54296875" style="1" customWidth="1"/>
    <col min="9" max="9" width="23.453125" style="1" customWidth="1"/>
    <col min="10" max="11" width="18.453125" style="1" customWidth="1"/>
    <col min="12" max="16384" width="11.453125" style="1"/>
  </cols>
  <sheetData>
    <row r="1" spans="1:16" ht="14.5">
      <c r="L1" s="135">
        <f>Sammendrag!B29</f>
        <v>0</v>
      </c>
    </row>
    <row r="2" spans="1:16" s="125" customFormat="1" ht="30" customHeight="1">
      <c r="A2" s="1"/>
      <c r="B2" s="102" t="s">
        <v>147</v>
      </c>
      <c r="C2" s="11"/>
      <c r="D2" s="11"/>
      <c r="E2" s="11"/>
      <c r="F2" s="11"/>
      <c r="G2" s="11"/>
      <c r="H2" s="11"/>
      <c r="I2" s="11"/>
      <c r="J2" s="11"/>
      <c r="K2" s="11"/>
      <c r="L2" s="121"/>
      <c r="M2" s="1"/>
      <c r="N2" s="1"/>
      <c r="O2" s="1"/>
      <c r="P2" s="1"/>
    </row>
    <row r="3" spans="1:16" s="125" customFormat="1" ht="21">
      <c r="A3" s="1"/>
      <c r="B3" s="20"/>
      <c r="C3" s="11"/>
      <c r="D3" s="11"/>
      <c r="E3" s="11"/>
      <c r="F3" s="11"/>
      <c r="G3" s="11"/>
      <c r="H3" s="11"/>
      <c r="I3" s="11"/>
      <c r="J3" s="11"/>
      <c r="K3" s="11"/>
      <c r="L3" s="11"/>
      <c r="M3" s="1"/>
      <c r="N3" s="1"/>
      <c r="O3" s="1"/>
      <c r="P3" s="1"/>
    </row>
    <row r="4" spans="1:16" s="125" customFormat="1" ht="15" customHeight="1">
      <c r="A4" s="1"/>
      <c r="B4" s="321"/>
      <c r="C4" s="321"/>
      <c r="D4" s="321"/>
      <c r="E4" s="321"/>
      <c r="F4" s="321"/>
      <c r="G4" s="11"/>
      <c r="H4" s="11"/>
      <c r="I4" s="11"/>
      <c r="J4" s="11"/>
      <c r="K4" s="11"/>
      <c r="L4" s="11"/>
      <c r="M4" s="1"/>
      <c r="N4" s="1"/>
      <c r="O4" s="1"/>
      <c r="P4" s="1"/>
    </row>
    <row r="5" spans="1:16" s="125" customFormat="1" ht="21" customHeight="1">
      <c r="A5" s="1"/>
      <c r="B5" s="321"/>
      <c r="C5" s="321"/>
      <c r="D5" s="321"/>
      <c r="E5" s="321"/>
      <c r="F5" s="321"/>
      <c r="G5" s="11"/>
      <c r="H5" s="11"/>
      <c r="I5" s="11"/>
      <c r="J5" s="11"/>
      <c r="K5" s="11"/>
      <c r="L5" s="11"/>
      <c r="M5" s="1"/>
      <c r="N5" s="1"/>
      <c r="O5" s="1"/>
      <c r="P5" s="1"/>
    </row>
    <row r="6" spans="1:16" s="125" customFormat="1" ht="21" customHeight="1">
      <c r="A6" s="1"/>
      <c r="B6" s="27"/>
      <c r="C6" s="27"/>
      <c r="D6" s="27"/>
      <c r="E6" s="27"/>
      <c r="F6" s="11"/>
      <c r="G6" s="11"/>
      <c r="H6" s="11"/>
      <c r="I6" s="11"/>
      <c r="J6" s="11"/>
      <c r="K6" s="11"/>
      <c r="L6" s="11"/>
      <c r="M6" s="1"/>
      <c r="N6" s="1"/>
      <c r="O6" s="1"/>
      <c r="P6" s="1"/>
    </row>
    <row r="7" spans="1:16" s="125" customFormat="1" ht="20.149999999999999" customHeight="1">
      <c r="A7" s="1"/>
      <c r="B7" s="12"/>
      <c r="C7" s="11"/>
      <c r="D7" s="11"/>
      <c r="E7" s="11"/>
      <c r="F7" s="11"/>
      <c r="G7" s="11"/>
      <c r="H7" s="11"/>
      <c r="I7" s="11"/>
      <c r="J7" s="11"/>
      <c r="K7" s="11"/>
      <c r="L7" s="11"/>
      <c r="M7" s="1"/>
      <c r="N7" s="1"/>
      <c r="O7" s="1"/>
      <c r="P7" s="1"/>
    </row>
    <row r="8" spans="1:16" ht="21">
      <c r="B8" s="20" t="s">
        <v>69</v>
      </c>
      <c r="C8" s="11"/>
      <c r="D8" s="11"/>
      <c r="E8" s="11"/>
      <c r="F8" s="11"/>
      <c r="G8" s="11"/>
      <c r="H8" s="11"/>
      <c r="I8" s="11"/>
      <c r="J8" s="11"/>
      <c r="K8" s="11"/>
      <c r="L8" s="11"/>
      <c r="M8" s="11"/>
      <c r="N8" s="11"/>
      <c r="O8" s="11"/>
      <c r="P8" s="11"/>
    </row>
    <row r="9" spans="1:16" ht="54" customHeight="1">
      <c r="B9" s="325" t="s">
        <v>148</v>
      </c>
      <c r="C9" s="325"/>
      <c r="D9" s="325"/>
      <c r="E9" s="325"/>
      <c r="F9" s="325"/>
      <c r="G9" s="365"/>
      <c r="H9" s="365"/>
      <c r="I9" s="11"/>
      <c r="J9" s="11"/>
      <c r="K9" s="11"/>
      <c r="L9" s="11"/>
      <c r="M9" s="11"/>
      <c r="N9" s="11"/>
      <c r="O9" s="11"/>
      <c r="P9" s="11"/>
    </row>
    <row r="10" spans="1:16" ht="35.15" customHeight="1">
      <c r="B10" s="18"/>
      <c r="C10" s="110"/>
      <c r="D10" s="110"/>
      <c r="E10" s="336" t="s">
        <v>71</v>
      </c>
      <c r="F10" s="337"/>
      <c r="G10" s="337"/>
      <c r="H10" s="338"/>
      <c r="I10" s="11"/>
      <c r="J10" s="11"/>
      <c r="K10" s="11"/>
      <c r="L10" s="11"/>
      <c r="M10" s="11"/>
      <c r="N10" s="11"/>
      <c r="O10" s="11"/>
      <c r="P10" s="11"/>
    </row>
    <row r="11" spans="1:16" ht="69" customHeight="1">
      <c r="B11" s="66" t="s">
        <v>72</v>
      </c>
      <c r="C11" s="67" t="s">
        <v>73</v>
      </c>
      <c r="D11" s="68" t="s">
        <v>74</v>
      </c>
      <c r="E11" s="68" t="s">
        <v>75</v>
      </c>
      <c r="F11" s="68" t="s">
        <v>76</v>
      </c>
      <c r="G11" s="68" t="s">
        <v>77</v>
      </c>
      <c r="H11" s="68" t="s">
        <v>78</v>
      </c>
      <c r="I11" s="68" t="s">
        <v>79</v>
      </c>
      <c r="J11" s="30"/>
      <c r="K11" s="30"/>
      <c r="L11" s="11"/>
      <c r="M11" s="11"/>
      <c r="N11" s="11"/>
      <c r="O11" s="11"/>
      <c r="P11" s="11"/>
    </row>
    <row r="12" spans="1:16" ht="31.5" customHeight="1">
      <c r="B12" s="81" t="s">
        <v>80</v>
      </c>
      <c r="C12" s="85" t="s">
        <v>81</v>
      </c>
      <c r="D12" s="145"/>
      <c r="E12" s="146"/>
      <c r="F12" s="147"/>
      <c r="G12" s="147"/>
      <c r="H12" s="147"/>
      <c r="I12" s="86">
        <f>IFERROR(SUM(D12:H12)/SUM($D$19:$H$19),0)</f>
        <v>0</v>
      </c>
      <c r="J12" s="30"/>
      <c r="K12" s="30"/>
      <c r="L12" s="11"/>
      <c r="M12" s="11"/>
      <c r="N12" s="11"/>
      <c r="O12" s="11"/>
      <c r="P12" s="11"/>
    </row>
    <row r="13" spans="1:16" ht="31.5" customHeight="1">
      <c r="B13" s="81" t="s">
        <v>82</v>
      </c>
      <c r="C13" s="85" t="s">
        <v>83</v>
      </c>
      <c r="D13" s="145"/>
      <c r="E13" s="146"/>
      <c r="F13" s="147"/>
      <c r="G13" s="147"/>
      <c r="H13" s="147"/>
      <c r="I13" s="86">
        <f t="shared" ref="I13:I16" si="0">IFERROR(SUM(D13:H13)/SUM($D$19:$H$19),0)</f>
        <v>0</v>
      </c>
      <c r="J13" s="30"/>
      <c r="K13" s="30"/>
      <c r="L13" s="11"/>
      <c r="M13" s="11"/>
      <c r="N13" s="11"/>
      <c r="O13" s="11"/>
      <c r="P13" s="11"/>
    </row>
    <row r="14" spans="1:16" ht="31.5" customHeight="1">
      <c r="B14" s="81" t="s">
        <v>84</v>
      </c>
      <c r="C14" s="87"/>
      <c r="D14" s="145"/>
      <c r="E14" s="146"/>
      <c r="F14" s="147"/>
      <c r="G14" s="147"/>
      <c r="H14" s="147"/>
      <c r="I14" s="86">
        <f t="shared" si="0"/>
        <v>0</v>
      </c>
      <c r="J14" s="30"/>
      <c r="K14" s="30"/>
      <c r="L14" s="11"/>
      <c r="M14" s="11"/>
      <c r="N14" s="11"/>
      <c r="O14" s="11"/>
      <c r="P14" s="11"/>
    </row>
    <row r="15" spans="1:16" ht="31.5" customHeight="1">
      <c r="B15" s="81" t="s">
        <v>85</v>
      </c>
      <c r="C15" s="87"/>
      <c r="D15" s="145"/>
      <c r="E15" s="146"/>
      <c r="F15" s="147"/>
      <c r="G15" s="147"/>
      <c r="H15" s="147"/>
      <c r="I15" s="86">
        <f t="shared" si="0"/>
        <v>0</v>
      </c>
      <c r="J15" s="30"/>
      <c r="K15" s="30"/>
      <c r="L15" s="11"/>
      <c r="M15" s="11"/>
      <c r="N15" s="11"/>
      <c r="O15" s="11"/>
      <c r="P15" s="11"/>
    </row>
    <row r="16" spans="1:16" ht="31.5" customHeight="1">
      <c r="B16" s="81" t="s">
        <v>86</v>
      </c>
      <c r="C16" s="87"/>
      <c r="D16" s="145"/>
      <c r="E16" s="146"/>
      <c r="F16" s="147"/>
      <c r="G16" s="147"/>
      <c r="H16" s="147"/>
      <c r="I16" s="86">
        <f t="shared" si="0"/>
        <v>0</v>
      </c>
      <c r="J16" s="30"/>
      <c r="K16" s="30"/>
      <c r="L16" s="11"/>
      <c r="M16" s="11"/>
      <c r="N16" s="11"/>
      <c r="O16" s="11"/>
      <c r="P16" s="11"/>
    </row>
    <row r="17" spans="2:16" ht="31.5" customHeight="1">
      <c r="B17" s="81" t="s">
        <v>87</v>
      </c>
      <c r="C17" s="87"/>
      <c r="D17" s="145"/>
      <c r="E17" s="146"/>
      <c r="F17" s="147"/>
      <c r="G17" s="147"/>
      <c r="H17" s="147"/>
      <c r="I17" s="86">
        <f>IFERROR(SUM(D17:H17)/SUM($D$19:$H$19),0)</f>
        <v>0</v>
      </c>
      <c r="J17" s="30"/>
      <c r="K17" s="30"/>
      <c r="L17" s="11"/>
      <c r="M17" s="11"/>
      <c r="N17" s="11"/>
      <c r="O17" s="11"/>
      <c r="P17" s="11"/>
    </row>
    <row r="18" spans="2:16" ht="31.5" customHeight="1">
      <c r="B18" s="81" t="s">
        <v>88</v>
      </c>
      <c r="C18" s="87"/>
      <c r="D18" s="145"/>
      <c r="E18" s="146"/>
      <c r="F18" s="147"/>
      <c r="G18" s="147"/>
      <c r="H18" s="147"/>
      <c r="I18" s="86">
        <f>IFERROR(SUM(D18:H18)/SUM($D$19:$H$19),0)</f>
        <v>0</v>
      </c>
      <c r="J18" s="30"/>
      <c r="K18" s="30"/>
      <c r="L18" s="11"/>
      <c r="M18" s="11"/>
      <c r="N18" s="11"/>
      <c r="O18" s="11"/>
      <c r="P18" s="11"/>
    </row>
    <row r="19" spans="2:16" ht="24.75" customHeight="1">
      <c r="B19" s="165" t="s">
        <v>89</v>
      </c>
      <c r="C19" s="163"/>
      <c r="D19" s="154">
        <f>SUM(D12:D18)</f>
        <v>0</v>
      </c>
      <c r="E19" s="173"/>
      <c r="F19" s="174"/>
      <c r="G19" s="174"/>
      <c r="H19" s="175"/>
      <c r="I19" s="164"/>
      <c r="J19" s="30"/>
      <c r="K19" s="30"/>
      <c r="L19" s="11"/>
      <c r="M19" s="11"/>
      <c r="N19" s="11"/>
      <c r="O19" s="11"/>
      <c r="P19" s="11"/>
    </row>
    <row r="20" spans="2:16" ht="16" customHeight="1">
      <c r="C20" s="11"/>
      <c r="D20" s="11"/>
      <c r="E20" s="11"/>
      <c r="F20" s="11"/>
      <c r="G20" s="11"/>
      <c r="H20" s="11"/>
      <c r="I20" s="11"/>
      <c r="J20" s="11"/>
      <c r="K20" s="11"/>
      <c r="L20" s="11"/>
      <c r="M20" s="11"/>
      <c r="N20" s="11"/>
      <c r="O20" s="11"/>
      <c r="P20" s="11"/>
    </row>
    <row r="21" spans="2:16" ht="43.5" customHeight="1">
      <c r="B21" s="339" t="s">
        <v>90</v>
      </c>
      <c r="C21" s="339"/>
      <c r="D21" s="339"/>
      <c r="E21" s="11"/>
      <c r="F21" s="11"/>
      <c r="G21" s="11"/>
      <c r="H21" s="11"/>
      <c r="I21" s="11"/>
      <c r="J21" s="11"/>
      <c r="K21" s="11"/>
      <c r="L21" s="11"/>
    </row>
    <row r="22" spans="2:16" ht="15">
      <c r="B22" s="368"/>
      <c r="C22" s="369"/>
      <c r="D22" s="369"/>
      <c r="E22" s="369"/>
      <c r="F22" s="370"/>
      <c r="H22" s="39"/>
      <c r="I22" s="11"/>
      <c r="J22" s="11"/>
      <c r="K22" s="11"/>
      <c r="L22" s="11"/>
      <c r="M22" s="11"/>
      <c r="N22" s="11"/>
      <c r="O22" s="11"/>
      <c r="P22" s="11"/>
    </row>
    <row r="23" spans="2:16" ht="14.15" customHeight="1">
      <c r="B23" s="371"/>
      <c r="C23" s="372"/>
      <c r="D23" s="372"/>
      <c r="E23" s="372"/>
      <c r="F23" s="373"/>
      <c r="H23" s="11"/>
      <c r="I23" s="11"/>
      <c r="J23" s="11"/>
      <c r="K23" s="11"/>
      <c r="L23" s="11"/>
      <c r="M23" s="11"/>
      <c r="N23" s="11"/>
      <c r="O23" s="11"/>
      <c r="P23" s="11"/>
    </row>
    <row r="24" spans="2:16" ht="14.15" customHeight="1">
      <c r="B24" s="371"/>
      <c r="C24" s="372"/>
      <c r="D24" s="372"/>
      <c r="E24" s="372"/>
      <c r="F24" s="373"/>
      <c r="H24" s="11"/>
      <c r="I24" s="11"/>
      <c r="J24" s="11"/>
      <c r="K24" s="11"/>
      <c r="L24" s="11"/>
      <c r="M24" s="11"/>
      <c r="N24" s="11"/>
      <c r="O24" s="11"/>
      <c r="P24" s="11"/>
    </row>
    <row r="25" spans="2:16" ht="14.15" customHeight="1">
      <c r="B25" s="371"/>
      <c r="C25" s="372"/>
      <c r="D25" s="372"/>
      <c r="E25" s="372"/>
      <c r="F25" s="373"/>
      <c r="H25" s="11"/>
      <c r="I25" s="11"/>
      <c r="J25" s="11"/>
      <c r="K25" s="11"/>
      <c r="L25" s="11"/>
      <c r="M25" s="11"/>
      <c r="N25" s="11"/>
      <c r="O25" s="11"/>
      <c r="P25" s="11"/>
    </row>
    <row r="26" spans="2:16" ht="14.15" customHeight="1">
      <c r="B26" s="371"/>
      <c r="C26" s="372"/>
      <c r="D26" s="372"/>
      <c r="E26" s="372"/>
      <c r="F26" s="373"/>
      <c r="H26" s="11"/>
      <c r="I26" s="11"/>
      <c r="J26" s="11"/>
      <c r="K26" s="11"/>
      <c r="L26" s="11"/>
      <c r="M26" s="11"/>
      <c r="N26" s="11"/>
      <c r="O26" s="11"/>
      <c r="P26" s="11"/>
    </row>
    <row r="27" spans="2:16" ht="14.15" customHeight="1">
      <c r="B27" s="371"/>
      <c r="C27" s="372"/>
      <c r="D27" s="372"/>
      <c r="E27" s="372"/>
      <c r="F27" s="373"/>
      <c r="H27" s="11"/>
      <c r="I27" s="11"/>
      <c r="J27" s="11"/>
      <c r="K27" s="11"/>
      <c r="L27" s="11"/>
      <c r="M27" s="11"/>
      <c r="N27" s="11"/>
      <c r="O27" s="11"/>
      <c r="P27" s="11"/>
    </row>
    <row r="28" spans="2:16" ht="14.15" customHeight="1">
      <c r="B28" s="371"/>
      <c r="C28" s="372"/>
      <c r="D28" s="372"/>
      <c r="E28" s="372"/>
      <c r="F28" s="373"/>
      <c r="H28" s="30"/>
      <c r="I28" s="30"/>
      <c r="J28" s="11"/>
      <c r="K28" s="11"/>
      <c r="L28" s="11"/>
      <c r="M28" s="11"/>
      <c r="N28" s="11"/>
      <c r="O28" s="11"/>
      <c r="P28" s="11"/>
    </row>
    <row r="29" spans="2:16" ht="14.15" customHeight="1">
      <c r="B29" s="374"/>
      <c r="C29" s="375"/>
      <c r="D29" s="375"/>
      <c r="E29" s="375"/>
      <c r="F29" s="376"/>
      <c r="H29" s="30"/>
      <c r="I29" s="30"/>
      <c r="J29" s="11"/>
      <c r="K29" s="11"/>
      <c r="L29" s="11"/>
      <c r="M29" s="11"/>
      <c r="N29" s="11"/>
      <c r="O29" s="11"/>
      <c r="P29" s="11"/>
    </row>
    <row r="30" spans="2:16" ht="14.5">
      <c r="B30" s="25"/>
      <c r="C30" s="25"/>
      <c r="D30" s="25"/>
      <c r="E30" s="25"/>
      <c r="F30" s="25"/>
      <c r="G30" s="11"/>
      <c r="H30" s="11"/>
      <c r="I30" s="11"/>
      <c r="J30" s="11"/>
      <c r="K30" s="11"/>
      <c r="L30" s="11"/>
    </row>
    <row r="31" spans="2:16" ht="14.5">
      <c r="B31" s="25"/>
      <c r="C31" s="25"/>
      <c r="D31" s="25"/>
      <c r="E31" s="25"/>
      <c r="F31" s="25"/>
      <c r="G31" s="11"/>
      <c r="H31" s="11"/>
      <c r="I31" s="11"/>
      <c r="J31" s="11"/>
      <c r="K31" s="11"/>
      <c r="L31" s="11"/>
    </row>
    <row r="32" spans="2:16" ht="21">
      <c r="B32" s="20" t="s">
        <v>149</v>
      </c>
      <c r="C32" s="11"/>
      <c r="D32" s="11"/>
      <c r="E32" s="30"/>
      <c r="F32" s="30"/>
      <c r="G32" s="30"/>
      <c r="H32" s="30"/>
      <c r="I32" s="30"/>
      <c r="J32" s="11"/>
      <c r="K32" s="11"/>
      <c r="L32" s="11"/>
      <c r="M32" s="11"/>
      <c r="N32" s="11"/>
      <c r="O32" s="11"/>
      <c r="P32" s="11"/>
    </row>
    <row r="33" spans="2:16" ht="39.75" customHeight="1">
      <c r="B33" s="325" t="s">
        <v>92</v>
      </c>
      <c r="C33" s="325"/>
      <c r="D33" s="325"/>
      <c r="E33" s="325"/>
      <c r="F33" s="325"/>
      <c r="G33" s="325"/>
      <c r="H33" s="30"/>
      <c r="I33" s="30"/>
      <c r="J33" s="11"/>
      <c r="K33" s="11"/>
      <c r="L33" s="11"/>
      <c r="M33" s="11"/>
      <c r="N33" s="11"/>
      <c r="O33" s="11"/>
      <c r="P33" s="11"/>
    </row>
    <row r="34" spans="2:16" ht="27.75" customHeight="1">
      <c r="B34" s="66" t="s">
        <v>93</v>
      </c>
      <c r="C34" s="67" t="s">
        <v>94</v>
      </c>
      <c r="D34" s="68" t="s">
        <v>95</v>
      </c>
      <c r="E34" s="11"/>
      <c r="F34" s="11"/>
      <c r="G34" s="11"/>
      <c r="H34" s="11"/>
      <c r="I34" s="11"/>
      <c r="J34" s="11"/>
      <c r="K34" s="11"/>
      <c r="L34" s="11"/>
      <c r="M34" s="11"/>
      <c r="N34" s="11"/>
      <c r="O34" s="11"/>
      <c r="P34" s="11"/>
    </row>
    <row r="35" spans="2:16" ht="46.15" customHeight="1">
      <c r="B35" s="69" t="s">
        <v>96</v>
      </c>
      <c r="C35" s="148"/>
      <c r="D35" s="88" t="s">
        <v>97</v>
      </c>
      <c r="E35" s="11"/>
      <c r="F35" s="11"/>
      <c r="G35" s="11"/>
      <c r="H35" s="11"/>
      <c r="I35" s="11"/>
      <c r="J35" s="11"/>
      <c r="K35" s="11"/>
      <c r="L35" s="11"/>
      <c r="M35" s="11"/>
      <c r="N35" s="11"/>
      <c r="O35" s="11"/>
      <c r="P35" s="11"/>
    </row>
    <row r="36" spans="2:16" ht="48">
      <c r="B36" s="69" t="s">
        <v>98</v>
      </c>
      <c r="C36" s="148"/>
      <c r="D36" s="88" t="s">
        <v>99</v>
      </c>
      <c r="E36" s="11"/>
      <c r="F36" s="11"/>
      <c r="G36" s="11"/>
      <c r="H36" s="11"/>
      <c r="I36" s="11"/>
      <c r="J36" s="11"/>
      <c r="K36" s="11"/>
      <c r="L36" s="11"/>
      <c r="M36" s="11"/>
      <c r="N36" s="11"/>
      <c r="O36" s="11"/>
      <c r="P36" s="11"/>
    </row>
    <row r="37" spans="2:16" ht="48">
      <c r="B37" s="69" t="s">
        <v>100</v>
      </c>
      <c r="C37" s="149"/>
      <c r="D37" s="88" t="s">
        <v>99</v>
      </c>
      <c r="E37" s="11"/>
      <c r="F37" s="11"/>
      <c r="G37" s="11"/>
      <c r="H37" s="11"/>
      <c r="I37" s="11"/>
      <c r="J37" s="11"/>
      <c r="K37" s="11"/>
      <c r="L37" s="11"/>
      <c r="M37" s="11"/>
      <c r="N37" s="11"/>
      <c r="O37" s="11"/>
      <c r="P37" s="11"/>
    </row>
    <row r="38" spans="2:16" ht="15" customHeight="1">
      <c r="B38" s="65"/>
      <c r="C38" s="11"/>
      <c r="D38" s="11"/>
      <c r="E38" s="27"/>
      <c r="F38" s="27"/>
      <c r="G38" s="30"/>
      <c r="H38" s="30"/>
      <c r="I38" s="30"/>
      <c r="J38" s="11"/>
      <c r="K38" s="11"/>
      <c r="L38" s="11"/>
      <c r="M38" s="11"/>
      <c r="N38" s="11"/>
      <c r="O38" s="11"/>
      <c r="P38" s="11"/>
    </row>
    <row r="39" spans="2:16" ht="16">
      <c r="B39" s="27"/>
      <c r="C39" s="27"/>
      <c r="D39" s="27"/>
      <c r="E39" s="27"/>
      <c r="F39" s="27"/>
      <c r="G39" s="30"/>
      <c r="H39" s="30"/>
      <c r="I39" s="30"/>
      <c r="J39" s="11"/>
      <c r="K39" s="11"/>
      <c r="L39" s="11"/>
      <c r="M39" s="11"/>
      <c r="N39" s="11"/>
      <c r="O39" s="11"/>
      <c r="P39" s="11"/>
    </row>
    <row r="40" spans="2:16" ht="37.5" customHeight="1">
      <c r="B40" s="325" t="s">
        <v>101</v>
      </c>
      <c r="C40" s="325"/>
      <c r="D40" s="325"/>
      <c r="E40" s="325"/>
      <c r="F40" s="325"/>
      <c r="G40" s="325"/>
      <c r="H40" s="278"/>
      <c r="I40" s="11"/>
      <c r="J40" s="11"/>
      <c r="K40" s="11"/>
      <c r="L40" s="11"/>
    </row>
    <row r="41" spans="2:16" ht="18" customHeight="1">
      <c r="B41" s="344"/>
      <c r="C41" s="345"/>
      <c r="D41" s="345"/>
      <c r="E41" s="345"/>
      <c r="F41" s="346"/>
      <c r="G41" s="30"/>
      <c r="H41" s="30"/>
      <c r="I41" s="30"/>
      <c r="J41" s="11"/>
      <c r="K41" s="11"/>
      <c r="L41" s="11"/>
      <c r="M41" s="11"/>
      <c r="N41" s="11"/>
      <c r="O41" s="11"/>
      <c r="P41" s="11"/>
    </row>
    <row r="42" spans="2:16" ht="18" customHeight="1">
      <c r="B42" s="347"/>
      <c r="C42" s="348"/>
      <c r="D42" s="348"/>
      <c r="E42" s="348"/>
      <c r="F42" s="349"/>
      <c r="G42" s="30"/>
      <c r="H42" s="30"/>
      <c r="I42" s="30"/>
      <c r="J42" s="11"/>
      <c r="K42" s="11"/>
      <c r="L42" s="11"/>
      <c r="M42" s="11"/>
      <c r="N42" s="11"/>
      <c r="O42" s="11"/>
      <c r="P42" s="11"/>
    </row>
    <row r="43" spans="2:16" ht="18" customHeight="1">
      <c r="B43" s="347"/>
      <c r="C43" s="348"/>
      <c r="D43" s="348"/>
      <c r="E43" s="348"/>
      <c r="F43" s="349"/>
      <c r="G43" s="30"/>
      <c r="H43" s="30"/>
      <c r="I43" s="30"/>
      <c r="J43" s="11"/>
      <c r="K43" s="11"/>
      <c r="L43" s="11"/>
      <c r="M43" s="11"/>
      <c r="N43" s="11"/>
      <c r="O43" s="11"/>
      <c r="P43" s="11"/>
    </row>
    <row r="44" spans="2:16" ht="18" customHeight="1">
      <c r="B44" s="347"/>
      <c r="C44" s="348"/>
      <c r="D44" s="348"/>
      <c r="E44" s="348"/>
      <c r="F44" s="349"/>
      <c r="G44" s="30"/>
      <c r="H44" s="30"/>
      <c r="I44" s="30"/>
      <c r="J44" s="11"/>
      <c r="K44" s="11"/>
      <c r="L44" s="11"/>
      <c r="M44" s="11"/>
      <c r="N44" s="11"/>
      <c r="O44" s="11"/>
      <c r="P44" s="11"/>
    </row>
    <row r="45" spans="2:16" ht="18" customHeight="1">
      <c r="B45" s="347"/>
      <c r="C45" s="348"/>
      <c r="D45" s="348"/>
      <c r="E45" s="348"/>
      <c r="F45" s="349"/>
      <c r="G45" s="30"/>
      <c r="H45" s="30"/>
      <c r="I45" s="30"/>
      <c r="J45" s="11"/>
      <c r="K45" s="11"/>
      <c r="L45" s="11"/>
      <c r="M45" s="11"/>
      <c r="N45" s="11"/>
      <c r="O45" s="11"/>
      <c r="P45" s="11"/>
    </row>
    <row r="46" spans="2:16" ht="18" customHeight="1">
      <c r="B46" s="347"/>
      <c r="C46" s="348"/>
      <c r="D46" s="348"/>
      <c r="E46" s="348"/>
      <c r="F46" s="349"/>
      <c r="G46" s="30"/>
      <c r="H46" s="30"/>
      <c r="I46" s="30"/>
      <c r="J46" s="11"/>
      <c r="K46" s="11"/>
      <c r="L46" s="11"/>
      <c r="M46" s="11"/>
      <c r="N46" s="11"/>
      <c r="O46" s="11"/>
      <c r="P46" s="11"/>
    </row>
    <row r="47" spans="2:16" ht="18" customHeight="1">
      <c r="B47" s="347"/>
      <c r="C47" s="348"/>
      <c r="D47" s="348"/>
      <c r="E47" s="348"/>
      <c r="F47" s="349"/>
      <c r="G47" s="30"/>
      <c r="H47" s="30"/>
      <c r="I47" s="30"/>
      <c r="J47" s="11"/>
      <c r="K47" s="11"/>
      <c r="L47" s="11"/>
      <c r="M47" s="11"/>
      <c r="N47" s="11"/>
      <c r="O47" s="11"/>
      <c r="P47" s="11"/>
    </row>
    <row r="48" spans="2:16" ht="18" customHeight="1">
      <c r="B48" s="347"/>
      <c r="C48" s="348"/>
      <c r="D48" s="348"/>
      <c r="E48" s="348"/>
      <c r="F48" s="349"/>
      <c r="G48" s="30"/>
      <c r="H48" s="30"/>
      <c r="I48" s="30"/>
      <c r="J48" s="11"/>
      <c r="K48" s="11"/>
      <c r="L48" s="11"/>
      <c r="M48" s="11"/>
      <c r="N48" s="11"/>
      <c r="O48" s="11"/>
      <c r="P48" s="11"/>
    </row>
    <row r="49" spans="2:16" ht="18" customHeight="1">
      <c r="B49" s="347"/>
      <c r="C49" s="348"/>
      <c r="D49" s="348"/>
      <c r="E49" s="348"/>
      <c r="F49" s="349"/>
      <c r="G49" s="30"/>
      <c r="H49" s="30"/>
      <c r="I49" s="30"/>
      <c r="J49" s="11"/>
      <c r="K49" s="11"/>
      <c r="L49" s="11"/>
      <c r="M49" s="11"/>
      <c r="N49" s="11"/>
      <c r="O49" s="11"/>
      <c r="P49" s="11"/>
    </row>
    <row r="50" spans="2:16" ht="18" customHeight="1">
      <c r="B50" s="347"/>
      <c r="C50" s="348"/>
      <c r="D50" s="348"/>
      <c r="E50" s="348"/>
      <c r="F50" s="349"/>
      <c r="G50" s="30"/>
      <c r="H50" s="30"/>
      <c r="I50" s="30"/>
      <c r="J50" s="11"/>
      <c r="K50" s="11"/>
      <c r="L50" s="11"/>
      <c r="M50" s="11"/>
      <c r="N50" s="11"/>
      <c r="O50" s="11"/>
      <c r="P50" s="11"/>
    </row>
    <row r="51" spans="2:16" ht="18" customHeight="1">
      <c r="B51" s="350"/>
      <c r="C51" s="351"/>
      <c r="D51" s="351"/>
      <c r="E51" s="351"/>
      <c r="F51" s="352"/>
      <c r="G51" s="30"/>
      <c r="H51" s="30"/>
      <c r="I51" s="30"/>
      <c r="J51" s="11"/>
      <c r="K51" s="11"/>
      <c r="L51" s="11"/>
      <c r="M51" s="11"/>
      <c r="N51" s="11"/>
      <c r="O51" s="11"/>
      <c r="P51" s="11"/>
    </row>
    <row r="52" spans="2:16" ht="14.5">
      <c r="B52" s="11"/>
      <c r="C52" s="11"/>
      <c r="D52" s="11"/>
      <c r="E52" s="30"/>
      <c r="F52" s="30"/>
      <c r="G52" s="30"/>
      <c r="H52" s="30"/>
      <c r="I52" s="30"/>
      <c r="J52" s="11"/>
      <c r="K52" s="11"/>
      <c r="L52" s="11"/>
      <c r="M52" s="11"/>
      <c r="N52" s="11"/>
      <c r="O52" s="11"/>
      <c r="P52" s="11"/>
    </row>
    <row r="53" spans="2:16" ht="14.5">
      <c r="B53" s="11"/>
      <c r="C53" s="11"/>
      <c r="D53" s="11"/>
      <c r="E53" s="30"/>
      <c r="F53" s="30"/>
      <c r="G53" s="30"/>
      <c r="H53" s="30"/>
      <c r="I53" s="30"/>
      <c r="J53" s="11"/>
      <c r="K53" s="11"/>
      <c r="L53" s="11"/>
      <c r="M53" s="11"/>
      <c r="N53" s="11"/>
      <c r="O53" s="11"/>
      <c r="P53" s="11"/>
    </row>
    <row r="54" spans="2:16" ht="21">
      <c r="B54" s="20" t="s">
        <v>102</v>
      </c>
      <c r="C54" s="11"/>
      <c r="D54" s="11"/>
      <c r="E54" s="11"/>
      <c r="F54" s="11"/>
      <c r="G54" s="11"/>
      <c r="H54" s="11"/>
      <c r="I54" s="11"/>
      <c r="J54" s="11"/>
      <c r="K54" s="11"/>
      <c r="L54" s="11"/>
      <c r="M54" s="11"/>
      <c r="N54" s="11"/>
      <c r="O54" s="11"/>
      <c r="P54" s="11"/>
    </row>
    <row r="55" spans="2:16" ht="150" customHeight="1">
      <c r="B55" s="362" t="s">
        <v>150</v>
      </c>
      <c r="C55" s="362"/>
      <c r="D55" s="362"/>
      <c r="E55" s="362"/>
      <c r="F55" s="362"/>
      <c r="G55" s="362"/>
      <c r="H55" s="362"/>
      <c r="I55" s="362"/>
      <c r="J55" s="362"/>
      <c r="K55" s="362"/>
      <c r="L55" s="362"/>
      <c r="M55" s="362"/>
      <c r="N55" s="362"/>
      <c r="O55" s="362"/>
      <c r="P55" s="11"/>
    </row>
    <row r="56" spans="2:16" ht="49">
      <c r="B56" s="71" t="s">
        <v>104</v>
      </c>
      <c r="C56" s="72" t="s">
        <v>105</v>
      </c>
      <c r="D56" s="72" t="s">
        <v>106</v>
      </c>
      <c r="E56" s="72" t="s">
        <v>107</v>
      </c>
      <c r="F56" s="72" t="s">
        <v>108</v>
      </c>
      <c r="G56" s="72" t="s">
        <v>109</v>
      </c>
      <c r="H56" s="11"/>
      <c r="I56" s="11"/>
      <c r="J56" s="11"/>
      <c r="K56" s="11"/>
      <c r="L56" s="11"/>
      <c r="M56" s="11"/>
      <c r="N56" s="11"/>
      <c r="O56" s="11"/>
      <c r="P56" s="11"/>
    </row>
    <row r="57" spans="2:16" ht="20.149999999999999" customHeight="1">
      <c r="B57" s="279" t="s">
        <v>110</v>
      </c>
      <c r="C57" s="155"/>
      <c r="D57" s="151"/>
      <c r="E57" s="160"/>
      <c r="F57" s="160"/>
      <c r="G57" s="151"/>
      <c r="H57" s="11"/>
      <c r="I57" s="11"/>
      <c r="J57" s="11"/>
      <c r="K57" s="11"/>
      <c r="L57" s="11"/>
      <c r="M57" s="11"/>
      <c r="N57" s="11"/>
      <c r="O57" s="11"/>
      <c r="P57" s="11"/>
    </row>
    <row r="58" spans="2:16" ht="20.149999999999999" customHeight="1">
      <c r="B58" s="280" t="s">
        <v>111</v>
      </c>
      <c r="C58" s="156"/>
      <c r="D58" s="151"/>
      <c r="E58" s="160"/>
      <c r="F58" s="160"/>
      <c r="G58" s="151"/>
      <c r="H58" s="11"/>
      <c r="I58" s="11"/>
      <c r="J58" s="11"/>
      <c r="K58" s="11"/>
      <c r="L58" s="11"/>
      <c r="M58" s="11"/>
      <c r="N58" s="11"/>
      <c r="O58" s="11"/>
      <c r="P58" s="11"/>
    </row>
    <row r="59" spans="2:16" ht="20.149999999999999" customHeight="1">
      <c r="B59" s="280" t="s">
        <v>112</v>
      </c>
      <c r="C59" s="157"/>
      <c r="D59" s="152"/>
      <c r="E59" s="161"/>
      <c r="F59" s="161"/>
      <c r="G59" s="152"/>
      <c r="H59" s="11"/>
      <c r="I59" s="11"/>
      <c r="J59" s="11"/>
      <c r="K59" s="11"/>
      <c r="L59" s="11"/>
      <c r="M59" s="11"/>
      <c r="N59" s="11"/>
      <c r="O59" s="11"/>
      <c r="P59" s="11"/>
    </row>
    <row r="60" spans="2:16" ht="20.149999999999999" customHeight="1">
      <c r="B60" s="281" t="s">
        <v>113</v>
      </c>
      <c r="C60" s="158"/>
      <c r="D60" s="153"/>
      <c r="E60" s="162"/>
      <c r="F60" s="162"/>
      <c r="G60" s="153"/>
      <c r="H60" s="11"/>
      <c r="I60" s="11"/>
      <c r="J60" s="11"/>
      <c r="K60" s="11"/>
      <c r="L60" s="11"/>
      <c r="M60" s="11"/>
      <c r="N60" s="11"/>
      <c r="O60" s="11"/>
      <c r="P60" s="11"/>
    </row>
    <row r="61" spans="2:16" ht="20.149999999999999" customHeight="1">
      <c r="B61" s="159" t="s">
        <v>114</v>
      </c>
      <c r="C61" s="158"/>
      <c r="D61" s="154">
        <f>SUM(D57:D60)</f>
        <v>0</v>
      </c>
      <c r="E61" s="163">
        <f>SUM(E57:E60)</f>
        <v>0</v>
      </c>
      <c r="F61" s="163">
        <f>SUM(F57:F60)</f>
        <v>0</v>
      </c>
      <c r="G61" s="164">
        <f t="shared" ref="G61" si="1">SUM(G57:G60)</f>
        <v>0</v>
      </c>
      <c r="H61" s="11"/>
      <c r="I61" s="11"/>
      <c r="J61" s="11"/>
      <c r="K61" s="11"/>
      <c r="L61" s="11"/>
      <c r="M61" s="11"/>
      <c r="N61" s="11"/>
      <c r="O61" s="11"/>
      <c r="P61" s="11"/>
    </row>
    <row r="62" spans="2:16" ht="14.5">
      <c r="B62" s="40"/>
      <c r="C62" s="11"/>
      <c r="D62" s="11"/>
      <c r="E62" s="11"/>
      <c r="F62" s="11"/>
      <c r="G62" s="11"/>
      <c r="H62" s="11"/>
      <c r="I62" s="11"/>
      <c r="J62" s="11"/>
      <c r="K62" s="11"/>
      <c r="L62" s="11"/>
      <c r="M62" s="11"/>
      <c r="N62" s="11"/>
      <c r="O62" s="11"/>
      <c r="P62" s="11"/>
    </row>
    <row r="63" spans="2:16" ht="18.5">
      <c r="B63" s="62" t="s">
        <v>115</v>
      </c>
      <c r="C63" s="11"/>
      <c r="D63" s="11"/>
      <c r="E63" s="11"/>
      <c r="F63" s="11"/>
      <c r="G63" s="11"/>
      <c r="H63" s="11"/>
      <c r="I63" s="11"/>
      <c r="J63" s="11"/>
      <c r="K63" s="11"/>
      <c r="L63" s="11"/>
      <c r="M63" s="11"/>
      <c r="N63" s="11"/>
      <c r="O63" s="11"/>
      <c r="P63" s="11"/>
    </row>
    <row r="64" spans="2:16" ht="14.5">
      <c r="B64" s="353"/>
      <c r="C64" s="354"/>
      <c r="D64" s="354"/>
      <c r="E64" s="354"/>
      <c r="F64" s="355"/>
      <c r="G64" s="11"/>
      <c r="H64" s="11"/>
      <c r="I64" s="11"/>
      <c r="J64" s="11"/>
      <c r="K64" s="11"/>
      <c r="L64" s="11"/>
      <c r="M64" s="11"/>
      <c r="N64" s="11"/>
      <c r="O64" s="11"/>
      <c r="P64" s="11"/>
    </row>
    <row r="65" spans="2:16" ht="14.5">
      <c r="B65" s="356"/>
      <c r="C65" s="357"/>
      <c r="D65" s="357"/>
      <c r="E65" s="357"/>
      <c r="F65" s="358"/>
      <c r="G65" s="11"/>
      <c r="H65" s="11"/>
      <c r="I65" s="11"/>
      <c r="J65" s="11"/>
      <c r="K65" s="11"/>
      <c r="L65" s="11"/>
      <c r="M65" s="11"/>
      <c r="N65" s="11"/>
      <c r="O65" s="11"/>
      <c r="P65" s="11"/>
    </row>
    <row r="66" spans="2:16" ht="14.5">
      <c r="B66" s="356"/>
      <c r="C66" s="357"/>
      <c r="D66" s="357"/>
      <c r="E66" s="357"/>
      <c r="F66" s="358"/>
      <c r="G66" s="11"/>
      <c r="H66" s="11"/>
      <c r="I66" s="11"/>
      <c r="J66" s="11"/>
      <c r="K66" s="11"/>
      <c r="L66" s="11"/>
      <c r="M66" s="11"/>
      <c r="N66" s="11"/>
      <c r="O66" s="11"/>
      <c r="P66" s="11"/>
    </row>
    <row r="67" spans="2:16" ht="14.5">
      <c r="B67" s="356"/>
      <c r="C67" s="357"/>
      <c r="D67" s="357"/>
      <c r="E67" s="357"/>
      <c r="F67" s="358"/>
      <c r="G67" s="11"/>
      <c r="H67" s="11"/>
      <c r="I67" s="11"/>
      <c r="J67" s="11"/>
      <c r="K67" s="11"/>
      <c r="L67" s="11"/>
      <c r="M67" s="11"/>
      <c r="N67" s="11"/>
      <c r="O67" s="11"/>
      <c r="P67" s="11"/>
    </row>
    <row r="68" spans="2:16" ht="14.5">
      <c r="B68" s="359"/>
      <c r="C68" s="360"/>
      <c r="D68" s="360"/>
      <c r="E68" s="360"/>
      <c r="F68" s="361"/>
      <c r="G68" s="11"/>
      <c r="H68" s="11"/>
      <c r="I68" s="11"/>
      <c r="J68" s="11"/>
      <c r="K68" s="11"/>
      <c r="L68" s="11"/>
      <c r="M68" s="11"/>
      <c r="N68" s="11"/>
      <c r="O68" s="11"/>
      <c r="P68" s="11"/>
    </row>
    <row r="69" spans="2:16" ht="14.5">
      <c r="C69" s="11"/>
      <c r="D69" s="11"/>
      <c r="E69" s="11"/>
      <c r="F69" s="11"/>
      <c r="G69" s="11"/>
      <c r="H69" s="11"/>
      <c r="I69" s="11"/>
      <c r="J69" s="11"/>
      <c r="K69" s="11"/>
      <c r="L69" s="11"/>
      <c r="M69" s="11"/>
      <c r="N69" s="11"/>
      <c r="O69" s="11"/>
      <c r="P69" s="11"/>
    </row>
    <row r="70" spans="2:16" ht="14.5">
      <c r="B70" s="11"/>
      <c r="C70" s="11"/>
      <c r="D70" s="11"/>
      <c r="E70" s="11"/>
      <c r="F70" s="11"/>
      <c r="G70" s="11"/>
      <c r="H70" s="11"/>
      <c r="I70" s="11"/>
      <c r="J70" s="11"/>
      <c r="K70" s="11"/>
      <c r="L70" s="11"/>
      <c r="M70" s="11"/>
      <c r="N70" s="11"/>
      <c r="O70" s="11"/>
      <c r="P70" s="11"/>
    </row>
    <row r="71" spans="2:16" ht="21">
      <c r="B71" s="20" t="s">
        <v>116</v>
      </c>
      <c r="C71" s="11"/>
      <c r="D71" s="11"/>
      <c r="E71" s="11"/>
      <c r="F71" s="11"/>
      <c r="G71" s="11"/>
      <c r="H71" s="11"/>
      <c r="I71" s="11"/>
      <c r="J71" s="11"/>
      <c r="K71" s="11"/>
      <c r="L71" s="11"/>
      <c r="M71" s="11"/>
      <c r="N71" s="11"/>
      <c r="O71" s="11"/>
      <c r="P71" s="11"/>
    </row>
    <row r="72" spans="2:16" ht="43.5" customHeight="1">
      <c r="B72" s="325" t="s">
        <v>117</v>
      </c>
      <c r="C72" s="325"/>
      <c r="D72" s="325"/>
      <c r="E72" s="325"/>
      <c r="F72" s="325"/>
      <c r="G72" s="11"/>
      <c r="H72" s="11"/>
      <c r="I72" s="11"/>
      <c r="J72" s="11"/>
      <c r="K72" s="11"/>
      <c r="L72" s="11"/>
      <c r="M72" s="11"/>
      <c r="N72" s="11"/>
      <c r="O72" s="11"/>
      <c r="P72" s="11"/>
    </row>
    <row r="73" spans="2:16" ht="15" customHeight="1">
      <c r="B73" s="76" t="s">
        <v>118</v>
      </c>
      <c r="C73" s="77"/>
      <c r="D73" s="27"/>
      <c r="E73" s="27"/>
      <c r="F73" s="27"/>
      <c r="G73" s="11"/>
      <c r="H73" s="11"/>
      <c r="I73" s="11"/>
      <c r="J73" s="11"/>
      <c r="K73" s="11"/>
      <c r="L73" s="11"/>
      <c r="M73" s="11"/>
      <c r="N73" s="11"/>
      <c r="O73" s="11"/>
      <c r="P73" s="11"/>
    </row>
    <row r="74" spans="2:16" ht="15" customHeight="1">
      <c r="B74" s="76" t="s">
        <v>119</v>
      </c>
      <c r="C74" s="77"/>
      <c r="D74" s="27"/>
      <c r="E74" s="27"/>
      <c r="F74" s="27"/>
      <c r="G74" s="11"/>
      <c r="H74" s="11"/>
      <c r="I74" s="11"/>
      <c r="J74" s="11"/>
      <c r="K74" s="11"/>
      <c r="L74" s="11"/>
      <c r="M74" s="11"/>
      <c r="N74" s="11"/>
      <c r="O74" s="11"/>
      <c r="P74" s="11"/>
    </row>
    <row r="75" spans="2:16" ht="14.5">
      <c r="B75" s="38"/>
      <c r="C75" s="111"/>
      <c r="D75" s="111"/>
      <c r="E75" s="111"/>
      <c r="F75" s="111"/>
      <c r="G75" s="11"/>
      <c r="H75" s="11"/>
      <c r="I75" s="11"/>
      <c r="J75" s="11"/>
      <c r="K75" s="11"/>
      <c r="L75" s="11"/>
      <c r="M75" s="11"/>
      <c r="N75" s="11"/>
      <c r="O75" s="11"/>
      <c r="P75" s="11"/>
    </row>
    <row r="76" spans="2:16" ht="18.5">
      <c r="B76" s="119" t="s">
        <v>120</v>
      </c>
      <c r="C76" s="119"/>
      <c r="D76" s="119"/>
      <c r="E76" s="119"/>
      <c r="F76" s="119"/>
      <c r="G76" s="119"/>
      <c r="H76" s="119"/>
      <c r="I76" s="11"/>
      <c r="J76" s="11"/>
      <c r="K76" s="11"/>
      <c r="L76" s="11"/>
    </row>
    <row r="77" spans="2:16" ht="37.5" customHeight="1">
      <c r="B77" s="66" t="s">
        <v>121</v>
      </c>
      <c r="C77" s="68" t="s">
        <v>122</v>
      </c>
      <c r="D77" s="68" t="s">
        <v>123</v>
      </c>
      <c r="E77" s="68" t="s">
        <v>124</v>
      </c>
      <c r="F77" s="68" t="s">
        <v>125</v>
      </c>
      <c r="G77" s="68" t="s">
        <v>126</v>
      </c>
      <c r="H77" s="68" t="s">
        <v>127</v>
      </c>
      <c r="I77" s="68" t="s">
        <v>128</v>
      </c>
      <c r="J77" s="68" t="s">
        <v>129</v>
      </c>
      <c r="K77" s="43"/>
      <c r="L77" s="43"/>
      <c r="M77" s="11"/>
      <c r="N77" s="11"/>
    </row>
    <row r="78" spans="2:16" ht="19.5" customHeight="1">
      <c r="B78" s="73" t="s">
        <v>130</v>
      </c>
      <c r="C78" s="169"/>
      <c r="D78" s="169"/>
      <c r="E78" s="169"/>
      <c r="F78" s="169"/>
      <c r="G78" s="169"/>
      <c r="H78" s="172"/>
      <c r="I78" s="170"/>
      <c r="J78" s="171"/>
      <c r="K78" s="11"/>
      <c r="L78" s="11"/>
      <c r="M78" s="11"/>
      <c r="N78" s="11"/>
    </row>
    <row r="79" spans="2:16" ht="22.5" customHeight="1">
      <c r="B79" s="73" t="s">
        <v>131</v>
      </c>
      <c r="C79" s="169"/>
      <c r="D79" s="169"/>
      <c r="E79" s="169"/>
      <c r="F79" s="169"/>
      <c r="G79" s="169"/>
      <c r="H79" s="172"/>
      <c r="I79" s="170"/>
      <c r="J79" s="171"/>
      <c r="K79" s="11"/>
      <c r="L79" s="11"/>
      <c r="M79" s="11"/>
      <c r="N79" s="11"/>
    </row>
    <row r="80" spans="2:16" ht="21" customHeight="1">
      <c r="B80" s="73" t="s">
        <v>132</v>
      </c>
      <c r="C80" s="169"/>
      <c r="D80" s="169"/>
      <c r="E80" s="169"/>
      <c r="F80" s="169"/>
      <c r="G80" s="169"/>
      <c r="H80" s="172"/>
      <c r="I80" s="170"/>
      <c r="J80" s="171"/>
      <c r="K80" s="11"/>
      <c r="L80" s="11"/>
      <c r="M80" s="11"/>
      <c r="N80" s="11"/>
    </row>
    <row r="81" spans="2:16" ht="21" customHeight="1">
      <c r="B81" s="73" t="s">
        <v>133</v>
      </c>
      <c r="C81" s="169"/>
      <c r="D81" s="169"/>
      <c r="E81" s="169"/>
      <c r="F81" s="169"/>
      <c r="G81" s="169"/>
      <c r="H81" s="172"/>
      <c r="I81" s="170"/>
      <c r="J81" s="171"/>
      <c r="K81" s="11"/>
      <c r="L81" s="11"/>
      <c r="M81" s="11"/>
      <c r="N81" s="11"/>
    </row>
    <row r="82" spans="2:16" ht="26.25" customHeight="1">
      <c r="B82" s="340" t="s">
        <v>134</v>
      </c>
      <c r="C82" s="366"/>
      <c r="D82" s="30"/>
      <c r="E82" s="30"/>
      <c r="F82" s="30"/>
      <c r="G82" s="30"/>
      <c r="H82" s="30"/>
      <c r="I82" s="11"/>
      <c r="J82" s="11"/>
      <c r="K82" s="11"/>
      <c r="L82" s="11"/>
    </row>
    <row r="83" spans="2:16" ht="15" thickBot="1">
      <c r="B83" s="341"/>
      <c r="C83" s="367"/>
      <c r="D83" s="30"/>
      <c r="E83" s="30"/>
      <c r="F83" s="30"/>
      <c r="G83" s="30"/>
      <c r="H83" s="30"/>
      <c r="I83" s="11"/>
      <c r="J83" s="11"/>
      <c r="K83" s="11"/>
      <c r="L83" s="11"/>
    </row>
    <row r="84" spans="2:16" ht="16.5" thickTop="1">
      <c r="B84" s="282"/>
      <c r="C84" s="283"/>
      <c r="D84" s="30"/>
      <c r="E84" s="30"/>
      <c r="F84" s="30"/>
      <c r="G84" s="30"/>
      <c r="H84" s="30"/>
      <c r="I84" s="11"/>
      <c r="J84" s="11"/>
      <c r="K84" s="11"/>
      <c r="L84" s="11"/>
    </row>
    <row r="85" spans="2:16" ht="18.5">
      <c r="B85" s="119" t="s">
        <v>135</v>
      </c>
      <c r="I85" s="11"/>
      <c r="J85" s="11"/>
      <c r="K85" s="11"/>
      <c r="L85" s="11"/>
    </row>
    <row r="86" spans="2:16" s="125" customFormat="1" ht="14.5">
      <c r="B86" s="344"/>
      <c r="C86" s="345"/>
      <c r="D86" s="345"/>
      <c r="E86" s="345"/>
      <c r="F86" s="346"/>
      <c r="G86" s="1"/>
      <c r="H86" s="1"/>
      <c r="I86" s="11"/>
      <c r="J86" s="11"/>
      <c r="K86" s="11"/>
      <c r="L86" s="11"/>
      <c r="M86" s="1"/>
      <c r="N86" s="1"/>
      <c r="O86" s="1"/>
      <c r="P86" s="1"/>
    </row>
    <row r="87" spans="2:16" s="125" customFormat="1" ht="14.5">
      <c r="B87" s="347"/>
      <c r="C87" s="348"/>
      <c r="D87" s="348"/>
      <c r="E87" s="348"/>
      <c r="F87" s="349"/>
      <c r="G87" s="1"/>
      <c r="H87" s="1"/>
      <c r="I87" s="11"/>
      <c r="J87" s="11"/>
      <c r="K87" s="11"/>
      <c r="L87" s="11"/>
      <c r="M87" s="1"/>
      <c r="N87" s="1"/>
      <c r="O87" s="1"/>
      <c r="P87" s="1"/>
    </row>
    <row r="88" spans="2:16" s="125" customFormat="1" ht="14.5">
      <c r="B88" s="347"/>
      <c r="C88" s="348"/>
      <c r="D88" s="348"/>
      <c r="E88" s="348"/>
      <c r="F88" s="349"/>
      <c r="G88" s="1"/>
      <c r="H88" s="1"/>
      <c r="I88" s="11"/>
      <c r="J88" s="11"/>
      <c r="K88" s="11"/>
      <c r="L88" s="11"/>
      <c r="M88" s="1"/>
      <c r="N88" s="1"/>
      <c r="O88" s="1"/>
      <c r="P88" s="1"/>
    </row>
    <row r="89" spans="2:16" s="125" customFormat="1" ht="14.5">
      <c r="B89" s="347"/>
      <c r="C89" s="348"/>
      <c r="D89" s="348"/>
      <c r="E89" s="348"/>
      <c r="F89" s="349"/>
      <c r="G89" s="1"/>
      <c r="H89" s="1"/>
      <c r="I89" s="11"/>
      <c r="J89" s="11"/>
      <c r="K89" s="11"/>
      <c r="L89" s="11"/>
      <c r="M89" s="1"/>
      <c r="N89" s="1"/>
      <c r="O89" s="1"/>
      <c r="P89" s="1"/>
    </row>
    <row r="90" spans="2:16" s="125" customFormat="1" ht="14.5">
      <c r="B90" s="347"/>
      <c r="C90" s="348"/>
      <c r="D90" s="348"/>
      <c r="E90" s="348"/>
      <c r="F90" s="349"/>
      <c r="G90" s="11"/>
      <c r="H90" s="11"/>
      <c r="I90" s="11"/>
      <c r="J90" s="11"/>
      <c r="K90" s="11"/>
      <c r="L90" s="11"/>
      <c r="M90" s="1"/>
      <c r="N90" s="1"/>
      <c r="O90" s="1"/>
      <c r="P90" s="1"/>
    </row>
    <row r="91" spans="2:16" s="125" customFormat="1" ht="14.5">
      <c r="B91" s="350"/>
      <c r="C91" s="351"/>
      <c r="D91" s="351"/>
      <c r="E91" s="351"/>
      <c r="F91" s="352"/>
      <c r="G91" s="11"/>
      <c r="H91" s="11"/>
      <c r="I91" s="11"/>
      <c r="J91" s="11"/>
      <c r="K91" s="11"/>
      <c r="L91" s="11"/>
      <c r="M91" s="1"/>
      <c r="N91" s="1"/>
      <c r="O91" s="1"/>
      <c r="P91" s="1"/>
    </row>
    <row r="92" spans="2:16" s="125" customFormat="1" ht="14.5">
      <c r="B92" s="24"/>
      <c r="C92" s="24"/>
      <c r="D92" s="24"/>
      <c r="E92" s="24"/>
      <c r="F92" s="24"/>
      <c r="G92" s="11"/>
      <c r="H92" s="11"/>
      <c r="I92" s="11"/>
      <c r="J92" s="11"/>
      <c r="K92" s="11"/>
      <c r="L92" s="11"/>
      <c r="M92" s="1"/>
      <c r="N92" s="1"/>
      <c r="O92" s="1"/>
      <c r="P92" s="1"/>
    </row>
    <row r="93" spans="2:16" s="125" customFormat="1" ht="14.5">
      <c r="B93" s="24"/>
      <c r="C93" s="24"/>
      <c r="D93" s="24"/>
      <c r="E93" s="24"/>
      <c r="F93" s="24"/>
      <c r="G93" s="11"/>
      <c r="H93" s="11"/>
      <c r="I93" s="11"/>
      <c r="J93" s="11"/>
      <c r="K93" s="11"/>
      <c r="L93" s="11"/>
      <c r="M93" s="1"/>
      <c r="N93" s="1"/>
      <c r="O93" s="1"/>
      <c r="P93" s="1"/>
    </row>
    <row r="94" spans="2:16" s="125" customFormat="1" ht="21">
      <c r="B94" s="20" t="s">
        <v>151</v>
      </c>
      <c r="C94" s="11"/>
      <c r="D94" s="11"/>
      <c r="E94" s="11"/>
      <c r="F94" s="11"/>
      <c r="G94" s="11"/>
      <c r="H94" s="11"/>
      <c r="I94" s="11"/>
      <c r="J94" s="11"/>
      <c r="K94" s="11"/>
      <c r="L94" s="11"/>
      <c r="M94" s="11"/>
      <c r="N94" s="11"/>
      <c r="O94" s="11"/>
      <c r="P94" s="11"/>
    </row>
    <row r="95" spans="2:16" ht="20">
      <c r="B95" s="89"/>
      <c r="C95" s="79" t="s">
        <v>137</v>
      </c>
      <c r="D95" s="79" t="s">
        <v>95</v>
      </c>
      <c r="E95" s="11"/>
      <c r="F95" s="11"/>
      <c r="G95" s="11"/>
      <c r="H95" s="11"/>
      <c r="I95" s="11"/>
      <c r="J95" s="11"/>
      <c r="K95" s="11"/>
      <c r="L95" s="11"/>
      <c r="M95" s="11"/>
      <c r="N95" s="11"/>
      <c r="O95" s="11"/>
      <c r="P95" s="11"/>
    </row>
    <row r="96" spans="2:16" ht="21.75" customHeight="1">
      <c r="B96" s="73" t="s">
        <v>140</v>
      </c>
      <c r="C96" s="150"/>
      <c r="D96" s="90" t="s">
        <v>139</v>
      </c>
      <c r="E96" s="11"/>
      <c r="F96" s="11"/>
      <c r="G96" s="11"/>
      <c r="H96" s="11"/>
      <c r="I96" s="11"/>
      <c r="J96" s="11"/>
      <c r="K96" s="11"/>
      <c r="L96" s="11"/>
      <c r="M96" s="11"/>
      <c r="N96" s="11"/>
      <c r="O96" s="11"/>
      <c r="P96" s="11"/>
    </row>
    <row r="97" spans="2:16" ht="14.5">
      <c r="B97" s="12" t="s">
        <v>152</v>
      </c>
      <c r="C97" s="11"/>
      <c r="D97" s="11"/>
      <c r="E97" s="11"/>
      <c r="F97" s="11"/>
      <c r="G97" s="11"/>
      <c r="H97" s="11"/>
      <c r="I97" s="11"/>
      <c r="J97" s="11"/>
      <c r="K97" s="11"/>
      <c r="L97" s="11"/>
      <c r="M97" s="11"/>
      <c r="N97" s="11"/>
      <c r="O97" s="11"/>
      <c r="P97" s="11"/>
    </row>
    <row r="98" spans="2:16" ht="14.5">
      <c r="B98" s="11"/>
      <c r="C98" s="11"/>
      <c r="D98" s="11"/>
      <c r="E98" s="11"/>
      <c r="F98" s="11"/>
      <c r="G98" s="11"/>
      <c r="H98" s="11"/>
      <c r="I98" s="11"/>
      <c r="J98" s="11"/>
      <c r="K98" s="11"/>
      <c r="L98" s="11"/>
      <c r="M98" s="11"/>
      <c r="N98" s="11"/>
      <c r="O98" s="11"/>
      <c r="P98" s="11"/>
    </row>
    <row r="99" spans="2:16" ht="18.5">
      <c r="B99" s="54" t="s">
        <v>153</v>
      </c>
      <c r="C99" s="11"/>
      <c r="D99" s="11"/>
      <c r="E99" s="11"/>
      <c r="F99" s="11"/>
      <c r="G99" s="11"/>
      <c r="H99" s="11"/>
      <c r="I99" s="11"/>
      <c r="J99" s="11"/>
      <c r="K99" s="11"/>
      <c r="L99" s="11"/>
      <c r="M99" s="11"/>
      <c r="N99" s="11"/>
      <c r="O99" s="11"/>
      <c r="P99" s="11"/>
    </row>
    <row r="100" spans="2:16" ht="14.5">
      <c r="B100" s="353"/>
      <c r="C100" s="354"/>
      <c r="D100" s="354"/>
      <c r="E100" s="354"/>
      <c r="F100" s="355"/>
      <c r="G100" s="11"/>
      <c r="H100" s="11"/>
      <c r="I100" s="11"/>
      <c r="J100" s="11"/>
      <c r="K100" s="11"/>
      <c r="L100" s="11"/>
      <c r="M100" s="11"/>
      <c r="N100" s="11"/>
      <c r="O100" s="11"/>
      <c r="P100" s="11"/>
    </row>
    <row r="101" spans="2:16" ht="14.5">
      <c r="B101" s="356"/>
      <c r="C101" s="357"/>
      <c r="D101" s="357"/>
      <c r="E101" s="357"/>
      <c r="F101" s="358"/>
      <c r="G101" s="11"/>
      <c r="H101" s="11"/>
      <c r="I101" s="11"/>
      <c r="J101" s="11"/>
      <c r="K101" s="11"/>
      <c r="L101" s="11"/>
      <c r="M101" s="11"/>
      <c r="N101" s="11"/>
      <c r="O101" s="11"/>
      <c r="P101" s="11"/>
    </row>
    <row r="102" spans="2:16" ht="14.5">
      <c r="B102" s="356"/>
      <c r="C102" s="357"/>
      <c r="D102" s="357"/>
      <c r="E102" s="357"/>
      <c r="F102" s="358"/>
      <c r="G102" s="11"/>
      <c r="H102" s="11"/>
      <c r="I102" s="11"/>
      <c r="J102" s="11"/>
      <c r="K102" s="11"/>
      <c r="L102" s="11"/>
      <c r="M102" s="11"/>
      <c r="N102" s="11"/>
      <c r="O102" s="11"/>
      <c r="P102" s="11"/>
    </row>
    <row r="103" spans="2:16" ht="14.5">
      <c r="B103" s="356"/>
      <c r="C103" s="357"/>
      <c r="D103" s="357"/>
      <c r="E103" s="357"/>
      <c r="F103" s="358"/>
      <c r="G103" s="11"/>
      <c r="H103" s="11"/>
      <c r="I103" s="11"/>
      <c r="J103" s="11"/>
      <c r="K103" s="11"/>
      <c r="L103" s="11"/>
      <c r="M103" s="11"/>
      <c r="N103" s="11"/>
      <c r="O103" s="11"/>
      <c r="P103" s="11"/>
    </row>
    <row r="104" spans="2:16" ht="14.5">
      <c r="B104" s="359"/>
      <c r="C104" s="360"/>
      <c r="D104" s="360"/>
      <c r="E104" s="360"/>
      <c r="F104" s="361"/>
      <c r="G104" s="11"/>
      <c r="H104" s="11"/>
      <c r="I104" s="11"/>
      <c r="J104" s="11"/>
      <c r="K104" s="11"/>
      <c r="L104" s="11"/>
      <c r="M104" s="11"/>
      <c r="N104" s="11"/>
      <c r="O104" s="11"/>
      <c r="P104" s="11"/>
    </row>
    <row r="105" spans="2:16" ht="14.5">
      <c r="B105" s="11"/>
      <c r="C105" s="11"/>
      <c r="D105" s="11"/>
      <c r="E105" s="11"/>
      <c r="F105" s="11"/>
      <c r="G105" s="11"/>
      <c r="H105" s="11"/>
      <c r="I105" s="11"/>
      <c r="J105" s="11"/>
      <c r="K105" s="11"/>
      <c r="L105" s="11"/>
      <c r="M105" s="11"/>
      <c r="N105" s="11"/>
      <c r="O105" s="11"/>
      <c r="P105" s="11"/>
    </row>
    <row r="106" spans="2:16" ht="14.5">
      <c r="B106" s="11"/>
      <c r="C106" s="11"/>
      <c r="D106" s="11"/>
      <c r="E106" s="11"/>
      <c r="F106" s="11"/>
      <c r="G106" s="11"/>
      <c r="H106" s="11"/>
      <c r="I106" s="11"/>
      <c r="J106" s="11"/>
      <c r="K106" s="11"/>
      <c r="L106" s="11"/>
      <c r="M106" s="11"/>
      <c r="N106" s="11"/>
      <c r="O106" s="11"/>
      <c r="P106" s="11"/>
    </row>
    <row r="107" spans="2:16" ht="21">
      <c r="B107" s="20" t="s">
        <v>143</v>
      </c>
      <c r="C107" s="11"/>
      <c r="D107" s="11"/>
      <c r="E107" s="11"/>
      <c r="F107" s="11"/>
      <c r="G107" s="11"/>
      <c r="H107" s="11"/>
      <c r="I107" s="11"/>
      <c r="J107" s="11"/>
      <c r="K107" s="11"/>
      <c r="L107" s="11"/>
      <c r="M107" s="11"/>
      <c r="N107" s="11"/>
      <c r="O107" s="11"/>
      <c r="P107" s="11"/>
    </row>
    <row r="108" spans="2:16" ht="40.5" customHeight="1">
      <c r="B108" s="325" t="s">
        <v>144</v>
      </c>
      <c r="C108" s="325"/>
      <c r="D108" s="325"/>
      <c r="E108" s="325"/>
      <c r="F108" s="325"/>
      <c r="G108" s="11"/>
      <c r="H108" s="11"/>
      <c r="I108" s="11"/>
      <c r="J108" s="11"/>
      <c r="K108" s="11"/>
      <c r="L108" s="11"/>
      <c r="M108" s="11"/>
      <c r="N108" s="11"/>
      <c r="O108" s="11"/>
      <c r="P108" s="11"/>
    </row>
    <row r="109" spans="2:16" ht="14.5">
      <c r="B109" s="11"/>
      <c r="C109" s="11"/>
      <c r="D109" s="11"/>
      <c r="E109" s="11"/>
      <c r="F109" s="11"/>
      <c r="G109" s="11"/>
      <c r="H109" s="11"/>
      <c r="I109" s="11"/>
      <c r="J109" s="11"/>
      <c r="K109" s="11"/>
      <c r="L109" s="11"/>
      <c r="M109" s="11"/>
      <c r="N109" s="11"/>
      <c r="O109" s="11"/>
      <c r="P109" s="11"/>
    </row>
    <row r="110" spans="2:16" ht="20">
      <c r="B110" s="79" t="s">
        <v>137</v>
      </c>
      <c r="C110" s="79" t="s">
        <v>95</v>
      </c>
      <c r="D110" s="11"/>
      <c r="E110" s="11"/>
      <c r="F110" s="11"/>
      <c r="G110" s="11"/>
      <c r="H110" s="11"/>
      <c r="I110" s="11"/>
      <c r="J110" s="11"/>
      <c r="K110" s="11"/>
      <c r="L110" s="11"/>
      <c r="M110" s="11"/>
      <c r="N110" s="11"/>
      <c r="O110" s="11"/>
      <c r="P110" s="11"/>
    </row>
    <row r="111" spans="2:16" ht="14.5">
      <c r="B111" s="150"/>
      <c r="C111" s="90" t="s">
        <v>145</v>
      </c>
      <c r="D111" s="11"/>
      <c r="E111" s="11"/>
      <c r="F111" s="11"/>
      <c r="G111" s="11"/>
      <c r="H111" s="11"/>
      <c r="I111" s="11"/>
      <c r="J111" s="11"/>
      <c r="K111" s="11"/>
      <c r="L111" s="11"/>
      <c r="M111" s="11"/>
      <c r="N111" s="11"/>
      <c r="O111" s="11"/>
      <c r="P111" s="11"/>
    </row>
    <row r="112" spans="2:16" ht="14.5">
      <c r="B112" s="11"/>
      <c r="C112" s="11"/>
      <c r="D112" s="11"/>
      <c r="E112" s="11"/>
      <c r="F112" s="11"/>
      <c r="G112" s="11"/>
      <c r="H112" s="11"/>
      <c r="I112" s="11"/>
      <c r="J112" s="11"/>
      <c r="K112" s="11"/>
      <c r="L112" s="11"/>
      <c r="M112" s="11"/>
      <c r="N112" s="11"/>
      <c r="O112" s="11"/>
      <c r="P112" s="11"/>
    </row>
    <row r="113" spans="2:16" ht="18.5">
      <c r="B113" s="62" t="s">
        <v>146</v>
      </c>
      <c r="C113" s="11"/>
      <c r="D113" s="11"/>
      <c r="E113" s="11"/>
      <c r="F113" s="11"/>
      <c r="G113" s="11"/>
      <c r="H113" s="11"/>
      <c r="I113" s="11"/>
      <c r="J113" s="11"/>
      <c r="K113" s="11"/>
      <c r="L113" s="11"/>
      <c r="M113" s="11"/>
      <c r="N113" s="11"/>
      <c r="O113" s="11"/>
      <c r="P113" s="11"/>
    </row>
    <row r="114" spans="2:16" ht="14.5">
      <c r="B114" s="344"/>
      <c r="C114" s="345"/>
      <c r="D114" s="345"/>
      <c r="E114" s="345"/>
      <c r="F114" s="346"/>
      <c r="G114" s="11"/>
      <c r="H114" s="11"/>
      <c r="I114" s="11"/>
      <c r="J114" s="11"/>
      <c r="K114" s="11"/>
      <c r="L114" s="11"/>
      <c r="M114" s="11"/>
      <c r="N114" s="11"/>
      <c r="O114" s="11"/>
      <c r="P114" s="11"/>
    </row>
    <row r="115" spans="2:16" ht="14.5">
      <c r="B115" s="347"/>
      <c r="C115" s="348"/>
      <c r="D115" s="348"/>
      <c r="E115" s="348"/>
      <c r="F115" s="349"/>
      <c r="G115" s="11"/>
      <c r="H115" s="11"/>
      <c r="I115" s="11"/>
      <c r="J115" s="11"/>
      <c r="K115" s="11"/>
      <c r="L115" s="11"/>
      <c r="M115" s="11"/>
      <c r="N115" s="11"/>
      <c r="O115" s="11"/>
      <c r="P115" s="11"/>
    </row>
    <row r="116" spans="2:16" ht="14.5">
      <c r="B116" s="347"/>
      <c r="C116" s="348"/>
      <c r="D116" s="348"/>
      <c r="E116" s="348"/>
      <c r="F116" s="349"/>
      <c r="G116" s="11"/>
      <c r="H116" s="11"/>
      <c r="I116" s="11"/>
      <c r="J116" s="11"/>
      <c r="K116" s="11"/>
      <c r="L116" s="11"/>
      <c r="M116" s="11"/>
      <c r="N116" s="11"/>
      <c r="O116" s="11"/>
      <c r="P116" s="11"/>
    </row>
    <row r="117" spans="2:16" ht="14.5">
      <c r="B117" s="347"/>
      <c r="C117" s="348"/>
      <c r="D117" s="348"/>
      <c r="E117" s="348"/>
      <c r="F117" s="349"/>
      <c r="G117" s="11"/>
      <c r="H117" s="11"/>
      <c r="I117" s="11"/>
      <c r="J117" s="11"/>
      <c r="K117" s="11"/>
      <c r="L117" s="11"/>
      <c r="M117" s="11"/>
      <c r="N117" s="11"/>
      <c r="O117" s="11"/>
      <c r="P117" s="11"/>
    </row>
    <row r="118" spans="2:16">
      <c r="B118" s="350"/>
      <c r="C118" s="351"/>
      <c r="D118" s="351"/>
      <c r="E118" s="351"/>
      <c r="F118" s="352"/>
    </row>
    <row r="119" spans="2:16" ht="14.5">
      <c r="B119" s="11"/>
      <c r="C119" s="11"/>
      <c r="D119" s="11"/>
      <c r="E119" s="11"/>
      <c r="F119" s="11"/>
    </row>
  </sheetData>
  <sheetProtection sheet="1" objects="1" selectLockedCells="1"/>
  <mergeCells count="17">
    <mergeCell ref="B114:F118"/>
    <mergeCell ref="B100:F104"/>
    <mergeCell ref="B41:F51"/>
    <mergeCell ref="B64:F68"/>
    <mergeCell ref="B72:F72"/>
    <mergeCell ref="B108:F108"/>
    <mergeCell ref="B9:H9"/>
    <mergeCell ref="B4:F5"/>
    <mergeCell ref="B86:F91"/>
    <mergeCell ref="B40:G40"/>
    <mergeCell ref="B82:B83"/>
    <mergeCell ref="C82:C83"/>
    <mergeCell ref="B33:G33"/>
    <mergeCell ref="E10:H10"/>
    <mergeCell ref="B22:F29"/>
    <mergeCell ref="B21:D21"/>
    <mergeCell ref="B55:O55"/>
  </mergeCells>
  <conditionalFormatting sqref="A1:XFD54 A55:B55 P55:XFD55 A55:A60 H56:XFD56 A57:XFD1048576">
    <cfRule type="expression" dxfId="99" priority="9">
      <formula>$L$1="Nei"</formula>
    </cfRule>
  </conditionalFormatting>
  <conditionalFormatting sqref="A1:XFD54 A55:B55 P55:XFD55 A56 H56:XFD56 A57:XFD1048576">
    <cfRule type="expression" dxfId="98" priority="2">
      <formula>($L$2="Nei")</formula>
    </cfRule>
  </conditionalFormatting>
  <conditionalFormatting sqref="B35:B37">
    <cfRule type="expression" dxfId="97" priority="3">
      <formula>AND($L$1="Nei",$L$2="Nei")</formula>
    </cfRule>
  </conditionalFormatting>
  <conditionalFormatting sqref="B109:C112">
    <cfRule type="expression" dxfId="96" priority="10">
      <formula>$L$1="Nei"</formula>
    </cfRule>
  </conditionalFormatting>
  <conditionalFormatting sqref="B56:G56">
    <cfRule type="expression" dxfId="95" priority="1">
      <formula>AND($L$1="Nei",$L$2="Nei")</formula>
    </cfRule>
  </conditionalFormatting>
  <conditionalFormatting sqref="B1:XFD1 B2 B8:XFD8 A33:B33 H33:XFD33 P55:XFD55 C57:XFD60 A108:A119 G108:XFD119">
    <cfRule type="expression" dxfId="93" priority="34">
      <formula>$L$1="Nei"</formula>
    </cfRule>
  </conditionalFormatting>
  <conditionalFormatting sqref="E12:H18">
    <cfRule type="notContainsBlanks" dxfId="92" priority="5">
      <formula>LEN(TRIM(E12))&gt;0</formula>
    </cfRule>
  </conditionalFormatting>
  <conditionalFormatting sqref="L1">
    <cfRule type="cellIs" dxfId="91" priority="22" operator="equal">
      <formula>"Nei"</formula>
    </cfRule>
  </conditionalFormatting>
  <dataValidations count="2">
    <dataValidation type="decimal" operator="greaterThanOrEqual" allowBlank="1" showInputMessage="1" showErrorMessage="1" errorTitle="Ugyldig input" error="Input må være et tall" sqref="D12:H18 D57:G60 C35:C37 C96 C74 D78:J81 C78:C82" xr:uid="{8325FF83-49BE-4924-B4F5-F3388A6F8BF1}">
      <formula1>0</formula1>
    </dataValidation>
    <dataValidation operator="greaterThanOrEqual" allowBlank="1" showInputMessage="1" showErrorMessage="1" errorTitle="Ugyldig input" error="Input må være et tall" sqref="C73" xr:uid="{818523EE-ACD0-4A6E-86CB-34E516A21B44}"/>
  </dataValidations>
  <pageMargins left="0.7" right="0.7" top="0.75" bottom="0.75" header="0.3" footer="0.3"/>
  <pageSetup orientation="portrait" r:id="rId1"/>
  <headerFooter>
    <oddFooter>&amp;L_x000D_&amp;1#&amp;"Calibri"&amp;8&amp;K000000 Klasse: Åpen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2DEDDBFB-4087-4B5C-B4FE-CB963A430344}">
            <xm:f>Sammendrag!$B$29=Nei</xm:f>
            <x14:dxf>
              <fill>
                <patternFill>
                  <bgColor theme="2" tint="-9.9948118533890809E-2"/>
                </patternFill>
              </fill>
            </x14:dxf>
          </x14:cfRule>
          <xm:sqref>B10:I19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DE1F7-0CF1-4868-9D1C-96710204BAC0}">
  <sheetPr codeName="Sheet6">
    <tabColor rgb="FF38806A"/>
    <pageSetUpPr autoPageBreaks="0"/>
  </sheetPr>
  <dimension ref="B1:R133"/>
  <sheetViews>
    <sheetView showGridLines="0" zoomScale="80" zoomScaleNormal="80" zoomScalePageLayoutView="90" workbookViewId="0">
      <selection activeCell="F24" sqref="F24"/>
    </sheetView>
  </sheetViews>
  <sheetFormatPr baseColWidth="10" defaultColWidth="11.453125" defaultRowHeight="14"/>
  <cols>
    <col min="1" max="1" width="11.453125" style="1"/>
    <col min="2" max="2" width="48.1796875" style="1" customWidth="1"/>
    <col min="3" max="3" width="19.453125" style="1" customWidth="1"/>
    <col min="4" max="4" width="19" style="1" bestFit="1" customWidth="1"/>
    <col min="5" max="5" width="14.453125" style="1" customWidth="1"/>
    <col min="6" max="6" width="32.81640625" style="1" customWidth="1"/>
    <col min="7" max="7" width="32.453125" style="1" customWidth="1"/>
    <col min="8" max="8" width="28.1796875" style="1" customWidth="1"/>
    <col min="9" max="16384" width="11.453125" style="1"/>
  </cols>
  <sheetData>
    <row r="1" spans="2:18">
      <c r="R1" s="121">
        <f>Sammendrag!B30</f>
        <v>0</v>
      </c>
    </row>
    <row r="2" spans="2:18" ht="31">
      <c r="B2" s="102" t="s">
        <v>154</v>
      </c>
      <c r="C2" s="15"/>
      <c r="D2" s="11"/>
      <c r="E2" s="11"/>
      <c r="F2" s="31"/>
      <c r="G2" s="11"/>
      <c r="H2" s="11"/>
      <c r="I2" s="11"/>
      <c r="J2" s="11"/>
      <c r="K2" s="11"/>
      <c r="L2" s="11"/>
      <c r="M2" s="11"/>
      <c r="N2" s="11"/>
      <c r="O2" s="11"/>
      <c r="P2" s="11"/>
      <c r="Q2" s="11"/>
    </row>
    <row r="3" spans="2:18" ht="20.25" customHeight="1">
      <c r="B3" s="15"/>
      <c r="C3" s="15"/>
      <c r="D3" s="11"/>
      <c r="E3" s="11"/>
      <c r="F3" s="31"/>
      <c r="G3" s="11"/>
      <c r="H3" s="11"/>
      <c r="I3" s="11"/>
      <c r="J3" s="11"/>
      <c r="K3" s="11"/>
      <c r="L3" s="11"/>
      <c r="M3" s="11"/>
      <c r="N3" s="11"/>
      <c r="O3" s="11"/>
      <c r="P3" s="11"/>
      <c r="Q3" s="11"/>
    </row>
    <row r="4" spans="2:18" ht="37.5" customHeight="1">
      <c r="B4" s="321"/>
      <c r="C4" s="321"/>
      <c r="D4" s="321"/>
      <c r="E4" s="321"/>
      <c r="F4" s="321"/>
      <c r="G4" s="321"/>
      <c r="H4" s="11"/>
      <c r="I4" s="11"/>
      <c r="J4" s="11"/>
      <c r="K4" s="11"/>
      <c r="L4" s="11"/>
      <c r="M4" s="11"/>
      <c r="N4" s="11"/>
      <c r="O4" s="11"/>
      <c r="P4" s="11"/>
      <c r="Q4" s="11"/>
    </row>
    <row r="5" spans="2:18" ht="16">
      <c r="B5" s="27"/>
      <c r="C5" s="27"/>
      <c r="D5" s="27"/>
      <c r="E5" s="27"/>
      <c r="F5" s="27"/>
      <c r="G5" s="27"/>
      <c r="H5" s="11"/>
      <c r="I5" s="11"/>
      <c r="J5" s="11"/>
      <c r="K5" s="11"/>
      <c r="L5" s="11"/>
      <c r="M5" s="11"/>
      <c r="N5" s="11"/>
      <c r="O5" s="11"/>
      <c r="P5" s="11"/>
      <c r="Q5" s="11"/>
    </row>
    <row r="6" spans="2:18" ht="16">
      <c r="B6" s="27"/>
      <c r="C6" s="27"/>
      <c r="D6" s="27"/>
      <c r="E6" s="27"/>
      <c r="F6" s="27"/>
      <c r="G6" s="27"/>
      <c r="H6" s="11"/>
      <c r="I6" s="11"/>
      <c r="J6" s="11"/>
      <c r="K6" s="11"/>
      <c r="L6" s="11"/>
      <c r="M6" s="11"/>
      <c r="N6" s="11"/>
      <c r="O6" s="11"/>
      <c r="P6" s="11"/>
      <c r="Q6" s="11"/>
    </row>
    <row r="7" spans="2:18" ht="16">
      <c r="B7" s="27"/>
      <c r="C7" s="27"/>
      <c r="D7" s="27"/>
      <c r="E7" s="27"/>
      <c r="F7" s="27"/>
      <c r="G7" s="27"/>
      <c r="H7" s="11"/>
      <c r="I7" s="11"/>
      <c r="J7" s="11"/>
      <c r="K7" s="11"/>
      <c r="L7" s="11"/>
      <c r="M7" s="11"/>
      <c r="N7" s="11"/>
      <c r="O7" s="11"/>
      <c r="P7" s="11"/>
      <c r="Q7" s="11"/>
    </row>
    <row r="8" spans="2:18" ht="18.5">
      <c r="B8" s="62" t="s">
        <v>155</v>
      </c>
      <c r="C8" s="18"/>
      <c r="D8" s="27"/>
      <c r="E8" s="27"/>
      <c r="F8" s="27"/>
      <c r="G8" s="27"/>
      <c r="H8" s="11"/>
      <c r="I8" s="11"/>
      <c r="J8" s="11"/>
      <c r="K8" s="11"/>
      <c r="L8" s="11"/>
      <c r="M8" s="11"/>
      <c r="N8" s="11"/>
      <c r="O8" s="11"/>
      <c r="P8" s="11"/>
      <c r="Q8" s="11"/>
    </row>
    <row r="9" spans="2:18" ht="10" customHeight="1">
      <c r="B9" s="18"/>
      <c r="C9" s="18"/>
      <c r="D9" s="32"/>
      <c r="E9" s="32"/>
      <c r="F9" s="32"/>
      <c r="G9" s="32"/>
      <c r="H9" s="11"/>
      <c r="I9" s="11"/>
      <c r="J9" s="11"/>
      <c r="K9" s="11"/>
      <c r="L9" s="11"/>
      <c r="M9" s="11"/>
      <c r="N9" s="11"/>
      <c r="O9" s="11"/>
      <c r="P9" s="11"/>
      <c r="Q9" s="11"/>
    </row>
    <row r="10" spans="2:18" ht="42.75" customHeight="1">
      <c r="B10" s="66" t="s">
        <v>156</v>
      </c>
      <c r="C10" s="68" t="s">
        <v>157</v>
      </c>
      <c r="D10" s="68" t="s">
        <v>158</v>
      </c>
      <c r="E10" s="68" t="s">
        <v>159</v>
      </c>
      <c r="F10" s="68" t="s">
        <v>160</v>
      </c>
      <c r="G10" s="68" t="s">
        <v>161</v>
      </c>
      <c r="H10" s="68" t="s">
        <v>162</v>
      </c>
      <c r="I10" s="11"/>
      <c r="J10" s="11"/>
      <c r="K10" s="11"/>
      <c r="L10" s="11"/>
      <c r="M10" s="11"/>
      <c r="N10" s="11"/>
      <c r="O10" s="11"/>
      <c r="P10" s="11"/>
      <c r="Q10" s="11"/>
    </row>
    <row r="11" spans="2:18" ht="16">
      <c r="B11" s="91"/>
      <c r="C11" s="91"/>
      <c r="D11" s="92"/>
      <c r="E11" s="92"/>
      <c r="F11" s="141"/>
      <c r="G11" s="141"/>
      <c r="H11" s="141"/>
      <c r="I11" s="11"/>
      <c r="J11" s="30"/>
      <c r="K11" s="11"/>
      <c r="L11" s="11"/>
      <c r="M11" s="11"/>
      <c r="N11" s="11"/>
      <c r="O11" s="11"/>
      <c r="P11" s="11"/>
      <c r="Q11" s="11"/>
    </row>
    <row r="12" spans="2:18" ht="16">
      <c r="B12" s="91"/>
      <c r="C12" s="91"/>
      <c r="D12" s="92"/>
      <c r="E12" s="92"/>
      <c r="F12" s="141"/>
      <c r="G12" s="141"/>
      <c r="H12" s="141"/>
      <c r="I12" s="11"/>
      <c r="J12" s="11"/>
      <c r="K12" s="11"/>
      <c r="L12" s="11"/>
      <c r="M12" s="11"/>
      <c r="N12" s="11"/>
      <c r="O12" s="11"/>
      <c r="P12" s="11"/>
      <c r="Q12" s="11"/>
    </row>
    <row r="13" spans="2:18" ht="16">
      <c r="B13" s="91"/>
      <c r="C13" s="91"/>
      <c r="D13" s="92"/>
      <c r="E13" s="92"/>
      <c r="F13" s="141"/>
      <c r="G13" s="141"/>
      <c r="H13" s="141"/>
      <c r="I13" s="11"/>
      <c r="J13" s="11"/>
      <c r="K13" s="11"/>
      <c r="L13" s="11"/>
      <c r="M13" s="11"/>
      <c r="N13" s="11"/>
      <c r="O13" s="11"/>
      <c r="P13" s="11"/>
      <c r="Q13" s="11"/>
    </row>
    <row r="14" spans="2:18" ht="16">
      <c r="B14" s="91"/>
      <c r="C14" s="91"/>
      <c r="D14" s="93"/>
      <c r="E14" s="93"/>
      <c r="F14" s="142"/>
      <c r="G14" s="142"/>
      <c r="H14" s="142"/>
      <c r="I14" s="11"/>
      <c r="J14" s="11"/>
      <c r="K14" s="11"/>
      <c r="L14" s="11"/>
      <c r="M14" s="11"/>
      <c r="N14" s="11"/>
      <c r="O14" s="11"/>
      <c r="P14" s="11"/>
      <c r="Q14" s="11"/>
    </row>
    <row r="15" spans="2:18" ht="16">
      <c r="B15" s="91"/>
      <c r="C15" s="91"/>
      <c r="D15" s="92"/>
      <c r="E15" s="92"/>
      <c r="F15" s="141"/>
      <c r="G15" s="141"/>
      <c r="H15" s="141"/>
      <c r="I15" s="11"/>
      <c r="J15" s="11"/>
      <c r="K15" s="11"/>
      <c r="L15" s="11"/>
      <c r="M15" s="11"/>
      <c r="N15" s="11"/>
      <c r="O15" s="11"/>
      <c r="P15" s="11"/>
      <c r="Q15" s="11"/>
    </row>
    <row r="16" spans="2:18" ht="16">
      <c r="B16" s="91"/>
      <c r="C16" s="91"/>
      <c r="D16" s="92"/>
      <c r="E16" s="92"/>
      <c r="F16" s="141"/>
      <c r="G16" s="141"/>
      <c r="H16" s="141"/>
      <c r="I16" s="11"/>
      <c r="J16" s="11"/>
      <c r="K16" s="11"/>
      <c r="L16" s="11"/>
      <c r="M16" s="11"/>
      <c r="N16" s="11"/>
      <c r="O16" s="11"/>
      <c r="P16" s="11"/>
      <c r="Q16" s="11"/>
    </row>
    <row r="17" spans="2:17" ht="11.15" customHeight="1">
      <c r="B17" s="11"/>
      <c r="C17" s="11"/>
      <c r="D17" s="11"/>
      <c r="E17" s="11"/>
      <c r="F17" s="11"/>
      <c r="G17" s="11"/>
      <c r="H17" s="11"/>
      <c r="I17" s="11"/>
      <c r="J17" s="11"/>
      <c r="K17" s="11"/>
      <c r="L17" s="11"/>
      <c r="M17" s="11"/>
      <c r="N17" s="11"/>
      <c r="O17" s="11"/>
      <c r="P17" s="11"/>
      <c r="Q17" s="11"/>
    </row>
    <row r="18" spans="2:17" ht="11.15" customHeight="1">
      <c r="B18" s="11"/>
      <c r="C18" s="11"/>
      <c r="D18" s="11"/>
      <c r="E18" s="11"/>
      <c r="F18" s="11"/>
      <c r="G18" s="11"/>
      <c r="H18" s="11"/>
      <c r="I18" s="11"/>
      <c r="J18" s="11"/>
      <c r="K18" s="11"/>
      <c r="L18" s="11"/>
      <c r="M18" s="11"/>
      <c r="N18" s="11"/>
      <c r="O18" s="11"/>
      <c r="P18" s="11"/>
      <c r="Q18" s="11"/>
    </row>
    <row r="19" spans="2:17" ht="11.15" customHeight="1">
      <c r="B19" s="11"/>
      <c r="C19" s="11"/>
      <c r="D19" s="11"/>
      <c r="E19" s="11"/>
      <c r="F19" s="11"/>
      <c r="G19" s="11"/>
      <c r="H19" s="11"/>
      <c r="I19" s="11"/>
      <c r="J19" s="11"/>
      <c r="K19" s="11"/>
      <c r="L19" s="11"/>
      <c r="M19" s="11"/>
      <c r="N19" s="11"/>
      <c r="O19" s="11"/>
      <c r="P19" s="11"/>
      <c r="Q19" s="11"/>
    </row>
    <row r="20" spans="2:17" ht="18.5">
      <c r="B20" s="62" t="s">
        <v>163</v>
      </c>
      <c r="C20" s="18"/>
      <c r="D20" s="11"/>
      <c r="E20" s="11"/>
      <c r="F20" s="11"/>
      <c r="G20" s="11"/>
      <c r="H20" s="11"/>
      <c r="I20" s="11"/>
      <c r="J20" s="11"/>
      <c r="K20" s="11"/>
      <c r="L20" s="11"/>
      <c r="M20" s="11"/>
      <c r="N20" s="11"/>
      <c r="O20" s="11"/>
      <c r="P20" s="11"/>
      <c r="Q20" s="11"/>
    </row>
    <row r="21" spans="2:17" ht="10" customHeight="1">
      <c r="B21" s="18"/>
      <c r="C21" s="18"/>
      <c r="D21" s="11"/>
      <c r="E21" s="11"/>
      <c r="F21" s="11"/>
      <c r="G21" s="31"/>
      <c r="H21" s="11"/>
      <c r="I21" s="11"/>
      <c r="J21" s="11"/>
      <c r="K21" s="11"/>
      <c r="L21" s="11"/>
      <c r="M21" s="11"/>
      <c r="N21" s="11"/>
      <c r="O21" s="11"/>
      <c r="P21" s="11"/>
      <c r="Q21" s="11"/>
    </row>
    <row r="22" spans="2:17" ht="42.75" customHeight="1">
      <c r="B22" s="66" t="s">
        <v>156</v>
      </c>
      <c r="C22" s="68" t="s">
        <v>157</v>
      </c>
      <c r="D22" s="68" t="s">
        <v>158</v>
      </c>
      <c r="E22" s="68" t="s">
        <v>159</v>
      </c>
      <c r="F22" s="68" t="s">
        <v>160</v>
      </c>
      <c r="G22" s="68" t="s">
        <v>161</v>
      </c>
      <c r="H22" s="68" t="s">
        <v>162</v>
      </c>
      <c r="I22" s="11"/>
      <c r="J22" s="11"/>
      <c r="K22" s="11"/>
      <c r="L22" s="11"/>
      <c r="M22" s="11"/>
      <c r="N22" s="11"/>
      <c r="O22" s="11"/>
      <c r="P22" s="11"/>
      <c r="Q22" s="11"/>
    </row>
    <row r="23" spans="2:17" ht="16">
      <c r="B23" s="91"/>
      <c r="C23" s="91"/>
      <c r="D23" s="92"/>
      <c r="E23" s="92"/>
      <c r="F23" s="143"/>
      <c r="G23" s="143"/>
      <c r="H23" s="143"/>
      <c r="I23" s="11"/>
      <c r="J23" s="11"/>
      <c r="K23" s="11"/>
      <c r="L23" s="11"/>
      <c r="M23" s="11"/>
      <c r="N23" s="11"/>
      <c r="O23" s="11"/>
      <c r="P23" s="11"/>
      <c r="Q23" s="11"/>
    </row>
    <row r="24" spans="2:17" ht="16">
      <c r="B24" s="91"/>
      <c r="C24" s="91"/>
      <c r="D24" s="92"/>
      <c r="E24" s="92"/>
      <c r="F24" s="143"/>
      <c r="G24" s="143"/>
      <c r="H24" s="143"/>
      <c r="I24" s="11"/>
      <c r="J24" s="11"/>
      <c r="K24" s="11"/>
      <c r="L24" s="11"/>
      <c r="M24" s="11"/>
      <c r="N24" s="11"/>
      <c r="O24" s="11"/>
      <c r="P24" s="11"/>
      <c r="Q24" s="11"/>
    </row>
    <row r="25" spans="2:17" ht="16">
      <c r="B25" s="91"/>
      <c r="C25" s="91"/>
      <c r="D25" s="92"/>
      <c r="E25" s="92"/>
      <c r="F25" s="143"/>
      <c r="G25" s="143"/>
      <c r="H25" s="143"/>
      <c r="I25" s="11"/>
      <c r="J25" s="11"/>
      <c r="K25" s="11"/>
      <c r="L25" s="11"/>
      <c r="M25" s="11"/>
      <c r="N25" s="11"/>
      <c r="O25" s="11"/>
      <c r="P25" s="11"/>
      <c r="Q25" s="11"/>
    </row>
    <row r="26" spans="2:17" ht="16">
      <c r="B26" s="91"/>
      <c r="C26" s="91"/>
      <c r="D26" s="92"/>
      <c r="E26" s="92"/>
      <c r="F26" s="143"/>
      <c r="G26" s="143"/>
      <c r="H26" s="143"/>
      <c r="I26" s="11"/>
      <c r="J26" s="11"/>
      <c r="K26" s="11"/>
      <c r="L26" s="11"/>
      <c r="M26" s="11"/>
      <c r="N26" s="11"/>
      <c r="O26" s="11"/>
      <c r="P26" s="11"/>
      <c r="Q26" s="11"/>
    </row>
    <row r="27" spans="2:17" ht="16">
      <c r="B27" s="91"/>
      <c r="C27" s="91"/>
      <c r="D27" s="93"/>
      <c r="E27" s="93"/>
      <c r="F27" s="144"/>
      <c r="G27" s="144"/>
      <c r="H27" s="144"/>
      <c r="I27" s="11"/>
      <c r="J27" s="11"/>
      <c r="K27" s="11"/>
      <c r="L27" s="11"/>
      <c r="M27" s="11"/>
      <c r="N27" s="11"/>
      <c r="O27" s="11"/>
      <c r="P27" s="11"/>
      <c r="Q27" s="11"/>
    </row>
    <row r="28" spans="2:17" ht="16">
      <c r="B28" s="91"/>
      <c r="C28" s="91"/>
      <c r="D28" s="92"/>
      <c r="E28" s="92"/>
      <c r="F28" s="143"/>
      <c r="G28" s="143"/>
      <c r="H28" s="143"/>
      <c r="I28" s="11"/>
      <c r="J28" s="11"/>
      <c r="K28" s="11"/>
      <c r="L28" s="11"/>
      <c r="M28" s="11"/>
      <c r="N28" s="11"/>
      <c r="O28" s="11"/>
      <c r="P28" s="11"/>
      <c r="Q28" s="11"/>
    </row>
    <row r="29" spans="2:17" ht="10" customHeight="1">
      <c r="B29" s="11"/>
      <c r="C29" s="11"/>
      <c r="D29" s="11"/>
      <c r="E29" s="11"/>
      <c r="F29" s="11"/>
      <c r="G29" s="11"/>
      <c r="H29" s="11"/>
      <c r="I29" s="11"/>
      <c r="J29" s="11"/>
      <c r="K29" s="11"/>
      <c r="L29" s="11"/>
      <c r="M29" s="11"/>
      <c r="N29" s="11"/>
      <c r="O29" s="11"/>
      <c r="P29" s="11"/>
      <c r="Q29" s="11"/>
    </row>
    <row r="30" spans="2:17" ht="10" customHeight="1">
      <c r="B30" s="11"/>
      <c r="C30" s="11"/>
      <c r="D30" s="11"/>
      <c r="E30" s="11"/>
      <c r="F30" s="11"/>
      <c r="G30" s="11"/>
      <c r="H30" s="11"/>
      <c r="I30" s="11"/>
      <c r="J30" s="11"/>
      <c r="K30" s="11"/>
      <c r="L30" s="11"/>
      <c r="M30" s="11"/>
      <c r="N30" s="11"/>
      <c r="O30" s="11"/>
      <c r="P30" s="11"/>
      <c r="Q30" s="11"/>
    </row>
    <row r="31" spans="2:17" ht="10" customHeight="1">
      <c r="B31" s="11"/>
      <c r="C31" s="11"/>
      <c r="D31" s="11"/>
      <c r="E31" s="11"/>
      <c r="F31" s="11"/>
      <c r="G31" s="11"/>
      <c r="H31" s="11"/>
      <c r="I31" s="11"/>
      <c r="J31" s="11"/>
      <c r="K31" s="11"/>
      <c r="L31" s="11"/>
      <c r="M31" s="11"/>
      <c r="N31" s="11"/>
      <c r="O31" s="11"/>
      <c r="P31" s="11"/>
      <c r="Q31" s="11"/>
    </row>
    <row r="32" spans="2:17" ht="18.5">
      <c r="B32" s="62" t="s">
        <v>164</v>
      </c>
      <c r="C32" s="23"/>
      <c r="D32" s="11"/>
      <c r="E32" s="11"/>
      <c r="F32" s="11"/>
      <c r="G32" s="11"/>
      <c r="H32" s="11"/>
      <c r="I32" s="11"/>
      <c r="J32" s="11"/>
      <c r="K32" s="11"/>
      <c r="L32" s="11"/>
      <c r="M32" s="11"/>
      <c r="N32" s="11"/>
      <c r="O32" s="11"/>
      <c r="P32" s="11"/>
      <c r="Q32" s="11"/>
    </row>
    <row r="33" spans="2:17" ht="10" customHeight="1">
      <c r="B33" s="11"/>
      <c r="C33" s="11"/>
      <c r="D33" s="11"/>
      <c r="E33" s="11"/>
      <c r="F33" s="11"/>
      <c r="G33" s="11"/>
      <c r="H33" s="11"/>
      <c r="I33" s="11"/>
      <c r="J33" s="11"/>
      <c r="K33" s="11"/>
      <c r="L33" s="11"/>
      <c r="M33" s="11"/>
      <c r="N33" s="11"/>
      <c r="O33" s="11"/>
      <c r="P33" s="11"/>
      <c r="Q33" s="11"/>
    </row>
    <row r="34" spans="2:17" ht="14.5" customHeight="1">
      <c r="B34" s="386"/>
      <c r="C34" s="387"/>
      <c r="D34" s="387"/>
      <c r="E34" s="387"/>
      <c r="F34" s="387"/>
      <c r="G34" s="387"/>
      <c r="H34" s="388"/>
      <c r="I34" s="11"/>
      <c r="J34" s="11"/>
      <c r="K34" s="11"/>
      <c r="L34" s="11"/>
      <c r="M34" s="11"/>
      <c r="N34" s="11"/>
      <c r="O34" s="11"/>
      <c r="P34" s="11"/>
      <c r="Q34" s="11"/>
    </row>
    <row r="35" spans="2:17" ht="14.5">
      <c r="B35" s="389"/>
      <c r="C35" s="390"/>
      <c r="D35" s="390"/>
      <c r="E35" s="390"/>
      <c r="F35" s="390"/>
      <c r="G35" s="390"/>
      <c r="H35" s="391"/>
      <c r="I35" s="11"/>
      <c r="J35" s="11"/>
      <c r="K35" s="11"/>
      <c r="L35" s="11"/>
      <c r="M35" s="11"/>
      <c r="N35" s="11"/>
      <c r="O35" s="11"/>
      <c r="P35" s="11"/>
      <c r="Q35" s="11"/>
    </row>
    <row r="36" spans="2:17" ht="14.5">
      <c r="B36" s="389"/>
      <c r="C36" s="390"/>
      <c r="D36" s="390"/>
      <c r="E36" s="390"/>
      <c r="F36" s="390"/>
      <c r="G36" s="390"/>
      <c r="H36" s="391"/>
      <c r="I36" s="11"/>
      <c r="J36" s="11"/>
      <c r="K36" s="11"/>
      <c r="L36" s="11"/>
      <c r="M36" s="11"/>
      <c r="N36" s="11"/>
      <c r="O36" s="11"/>
      <c r="P36" s="11"/>
      <c r="Q36" s="11"/>
    </row>
    <row r="37" spans="2:17" ht="14.5">
      <c r="B37" s="389"/>
      <c r="C37" s="390"/>
      <c r="D37" s="390"/>
      <c r="E37" s="390"/>
      <c r="F37" s="390"/>
      <c r="G37" s="390"/>
      <c r="H37" s="391"/>
      <c r="I37" s="11"/>
      <c r="J37" s="11"/>
      <c r="K37" s="11"/>
      <c r="L37" s="11"/>
      <c r="M37" s="11"/>
      <c r="N37" s="11"/>
      <c r="O37" s="11"/>
      <c r="P37" s="11"/>
      <c r="Q37" s="11"/>
    </row>
    <row r="38" spans="2:17" ht="14.5">
      <c r="B38" s="389"/>
      <c r="C38" s="390"/>
      <c r="D38" s="390"/>
      <c r="E38" s="390"/>
      <c r="F38" s="390"/>
      <c r="G38" s="390"/>
      <c r="H38" s="391"/>
      <c r="I38" s="11"/>
      <c r="J38" s="11"/>
      <c r="K38" s="11"/>
      <c r="L38" s="11"/>
      <c r="M38" s="11"/>
      <c r="N38" s="11"/>
      <c r="O38" s="11"/>
      <c r="P38" s="11"/>
      <c r="Q38" s="11"/>
    </row>
    <row r="39" spans="2:17" ht="14.5">
      <c r="B39" s="389"/>
      <c r="C39" s="390"/>
      <c r="D39" s="390"/>
      <c r="E39" s="390"/>
      <c r="F39" s="390"/>
      <c r="G39" s="390"/>
      <c r="H39" s="391"/>
      <c r="I39" s="11"/>
      <c r="J39" s="11"/>
      <c r="K39" s="11"/>
      <c r="L39" s="11"/>
      <c r="M39" s="11"/>
      <c r="N39" s="11"/>
      <c r="O39" s="11"/>
      <c r="P39" s="11"/>
      <c r="Q39" s="11"/>
    </row>
    <row r="40" spans="2:17" ht="14.5">
      <c r="B40" s="389"/>
      <c r="C40" s="390"/>
      <c r="D40" s="390"/>
      <c r="E40" s="390"/>
      <c r="F40" s="390"/>
      <c r="G40" s="390"/>
      <c r="H40" s="391"/>
      <c r="I40" s="11"/>
      <c r="J40" s="11"/>
      <c r="K40" s="11"/>
      <c r="L40" s="11"/>
      <c r="M40" s="11"/>
      <c r="N40" s="11"/>
      <c r="O40" s="11"/>
      <c r="P40" s="11"/>
      <c r="Q40" s="11"/>
    </row>
    <row r="41" spans="2:17" ht="14.5">
      <c r="B41" s="389"/>
      <c r="C41" s="390"/>
      <c r="D41" s="390"/>
      <c r="E41" s="390"/>
      <c r="F41" s="390"/>
      <c r="G41" s="390"/>
      <c r="H41" s="391"/>
      <c r="I41" s="11"/>
      <c r="J41" s="11"/>
      <c r="K41" s="11"/>
      <c r="L41" s="11"/>
      <c r="M41" s="11"/>
      <c r="N41" s="11"/>
      <c r="O41" s="11"/>
      <c r="P41" s="11"/>
      <c r="Q41" s="11"/>
    </row>
    <row r="42" spans="2:17" ht="14.5">
      <c r="B42" s="389"/>
      <c r="C42" s="390"/>
      <c r="D42" s="390"/>
      <c r="E42" s="390"/>
      <c r="F42" s="390"/>
      <c r="G42" s="390"/>
      <c r="H42" s="391"/>
      <c r="I42" s="11"/>
      <c r="J42" s="11"/>
      <c r="K42" s="11"/>
      <c r="L42" s="11"/>
      <c r="M42" s="11"/>
      <c r="N42" s="11"/>
      <c r="O42" s="11"/>
      <c r="P42" s="11"/>
      <c r="Q42" s="11"/>
    </row>
    <row r="43" spans="2:17" ht="14.5">
      <c r="B43" s="389"/>
      <c r="C43" s="390"/>
      <c r="D43" s="390"/>
      <c r="E43" s="390"/>
      <c r="F43" s="390"/>
      <c r="G43" s="390"/>
      <c r="H43" s="391"/>
      <c r="I43" s="11"/>
      <c r="J43" s="11"/>
      <c r="K43" s="11"/>
      <c r="L43" s="11"/>
      <c r="M43" s="11"/>
      <c r="N43" s="11"/>
      <c r="O43" s="11"/>
      <c r="P43" s="11"/>
      <c r="Q43" s="11"/>
    </row>
    <row r="44" spans="2:17" ht="14.5">
      <c r="B44" s="392"/>
      <c r="C44" s="393"/>
      <c r="D44" s="393"/>
      <c r="E44" s="393"/>
      <c r="F44" s="393"/>
      <c r="G44" s="393"/>
      <c r="H44" s="394"/>
      <c r="I44" s="11"/>
      <c r="J44" s="11"/>
      <c r="K44" s="11"/>
      <c r="L44" s="11"/>
      <c r="M44" s="11"/>
      <c r="N44" s="11"/>
      <c r="O44" s="11"/>
      <c r="P44" s="11"/>
      <c r="Q44" s="11"/>
    </row>
    <row r="45" spans="2:17" ht="10" customHeight="1">
      <c r="B45" s="11"/>
      <c r="C45" s="11"/>
      <c r="D45" s="11"/>
      <c r="E45" s="11"/>
      <c r="F45" s="11"/>
      <c r="G45" s="11"/>
      <c r="H45" s="11"/>
      <c r="I45" s="11"/>
      <c r="J45" s="11"/>
      <c r="K45" s="11"/>
      <c r="L45" s="11"/>
      <c r="M45" s="11"/>
      <c r="N45" s="11"/>
      <c r="O45" s="11"/>
      <c r="P45" s="11"/>
      <c r="Q45" s="11"/>
    </row>
    <row r="46" spans="2:17" ht="10" customHeight="1"/>
    <row r="47" spans="2:17" ht="10" customHeight="1">
      <c r="B47" s="11"/>
      <c r="C47" s="11"/>
      <c r="D47" s="11"/>
      <c r="E47" s="11"/>
      <c r="F47" s="11"/>
      <c r="G47" s="11"/>
      <c r="H47" s="11"/>
      <c r="I47" s="11"/>
      <c r="J47" s="11"/>
      <c r="K47" s="11"/>
      <c r="L47" s="11"/>
      <c r="M47" s="11"/>
      <c r="N47" s="11"/>
      <c r="O47" s="11"/>
      <c r="P47" s="11"/>
      <c r="Q47" s="11"/>
    </row>
    <row r="48" spans="2:17" ht="18.5">
      <c r="B48" s="325" t="s">
        <v>165</v>
      </c>
      <c r="C48" s="325"/>
      <c r="D48" s="325"/>
      <c r="E48" s="325"/>
      <c r="F48" s="325"/>
      <c r="G48" s="325"/>
      <c r="I48" s="11"/>
      <c r="J48" s="11"/>
      <c r="K48" s="11"/>
      <c r="L48" s="11"/>
      <c r="M48" s="11"/>
      <c r="N48" s="11"/>
      <c r="O48" s="11"/>
      <c r="P48" s="11"/>
      <c r="Q48" s="11"/>
    </row>
    <row r="49" spans="2:17" ht="10" customHeight="1">
      <c r="D49" s="27"/>
      <c r="E49" s="27"/>
      <c r="F49" s="27"/>
      <c r="G49" s="27"/>
      <c r="H49" s="28"/>
      <c r="I49" s="11"/>
      <c r="J49" s="11"/>
      <c r="K49" s="11"/>
      <c r="L49" s="11"/>
      <c r="M49" s="11"/>
      <c r="N49" s="11"/>
      <c r="O49" s="11"/>
      <c r="P49" s="11"/>
      <c r="Q49" s="11"/>
    </row>
    <row r="50" spans="2:17" ht="18.75" customHeight="1">
      <c r="B50" s="94" t="s">
        <v>166</v>
      </c>
      <c r="C50" s="34"/>
      <c r="D50" s="27"/>
      <c r="E50" s="27"/>
      <c r="F50" s="27"/>
      <c r="G50" s="27"/>
      <c r="H50" s="28"/>
      <c r="I50" s="11"/>
      <c r="J50" s="11"/>
      <c r="K50" s="11"/>
      <c r="L50" s="11"/>
      <c r="M50" s="11"/>
      <c r="N50" s="11"/>
      <c r="O50" s="11"/>
      <c r="P50" s="11"/>
      <c r="Q50" s="11"/>
    </row>
    <row r="51" spans="2:17" ht="10" customHeight="1">
      <c r="D51" s="27"/>
      <c r="E51" s="27"/>
      <c r="F51" s="27"/>
      <c r="G51" s="51"/>
      <c r="H51" s="16"/>
      <c r="I51" s="11"/>
      <c r="J51" s="11"/>
      <c r="K51" s="11"/>
      <c r="L51" s="11"/>
      <c r="M51" s="11"/>
      <c r="N51" s="11"/>
      <c r="O51" s="11"/>
      <c r="P51" s="11"/>
      <c r="Q51" s="11"/>
    </row>
    <row r="52" spans="2:17" ht="14.5">
      <c r="B52" s="377"/>
      <c r="C52" s="378"/>
      <c r="D52" s="378"/>
      <c r="E52" s="378"/>
      <c r="F52" s="379"/>
      <c r="G52" s="33"/>
      <c r="H52" s="47"/>
      <c r="I52" s="47"/>
      <c r="J52" s="47"/>
      <c r="K52" s="47"/>
      <c r="L52" s="47"/>
      <c r="M52" s="47"/>
      <c r="N52" s="47"/>
      <c r="O52" s="47"/>
      <c r="P52" s="47"/>
      <c r="Q52" s="47"/>
    </row>
    <row r="53" spans="2:17" ht="14.5">
      <c r="B53" s="380"/>
      <c r="C53" s="381"/>
      <c r="D53" s="381"/>
      <c r="E53" s="381"/>
      <c r="F53" s="382"/>
      <c r="G53" s="33"/>
      <c r="H53" s="47"/>
      <c r="I53" s="47"/>
      <c r="J53" s="47"/>
      <c r="K53" s="47"/>
      <c r="L53" s="47"/>
      <c r="M53" s="47"/>
      <c r="N53" s="47"/>
      <c r="O53" s="47"/>
      <c r="P53" s="47"/>
      <c r="Q53" s="47"/>
    </row>
    <row r="54" spans="2:17" ht="14.5">
      <c r="B54" s="380"/>
      <c r="C54" s="381"/>
      <c r="D54" s="381"/>
      <c r="E54" s="381"/>
      <c r="F54" s="382"/>
      <c r="G54" s="33"/>
      <c r="H54" s="47"/>
      <c r="I54" s="47"/>
      <c r="J54" s="47"/>
      <c r="K54" s="47"/>
      <c r="L54" s="47"/>
      <c r="M54" s="47"/>
      <c r="N54" s="47"/>
      <c r="O54" s="47"/>
      <c r="P54" s="47"/>
      <c r="Q54" s="47"/>
    </row>
    <row r="55" spans="2:17" ht="14.5">
      <c r="B55" s="380"/>
      <c r="C55" s="381"/>
      <c r="D55" s="381"/>
      <c r="E55" s="381"/>
      <c r="F55" s="382"/>
      <c r="G55" s="33"/>
      <c r="H55" s="47"/>
      <c r="I55" s="47"/>
      <c r="J55" s="47"/>
      <c r="K55" s="47"/>
      <c r="L55" s="47"/>
      <c r="M55" s="47"/>
      <c r="N55" s="47"/>
      <c r="O55" s="47"/>
      <c r="P55" s="47"/>
      <c r="Q55" s="47"/>
    </row>
    <row r="56" spans="2:17" ht="14.5">
      <c r="B56" s="380"/>
      <c r="C56" s="381"/>
      <c r="D56" s="381"/>
      <c r="E56" s="381"/>
      <c r="F56" s="382"/>
      <c r="G56" s="33"/>
      <c r="H56" s="47"/>
      <c r="I56" s="47"/>
      <c r="J56" s="47"/>
      <c r="K56" s="47"/>
      <c r="L56" s="47"/>
      <c r="M56" s="47"/>
      <c r="N56" s="47"/>
      <c r="O56" s="47"/>
      <c r="P56" s="47"/>
      <c r="Q56" s="47"/>
    </row>
    <row r="57" spans="2:17" ht="14.5">
      <c r="B57" s="380"/>
      <c r="C57" s="381"/>
      <c r="D57" s="381"/>
      <c r="E57" s="381"/>
      <c r="F57" s="382"/>
      <c r="G57" s="33"/>
      <c r="H57" s="47"/>
      <c r="I57" s="47"/>
      <c r="J57" s="47"/>
      <c r="K57" s="47"/>
      <c r="L57" s="47"/>
      <c r="M57" s="47"/>
      <c r="N57" s="47"/>
      <c r="O57" s="47"/>
      <c r="P57" s="47"/>
      <c r="Q57" s="47"/>
    </row>
    <row r="58" spans="2:17" ht="14.5">
      <c r="B58" s="380"/>
      <c r="C58" s="381"/>
      <c r="D58" s="381"/>
      <c r="E58" s="381"/>
      <c r="F58" s="382"/>
      <c r="G58" s="33"/>
      <c r="H58" s="47"/>
      <c r="I58" s="47"/>
      <c r="J58" s="47"/>
      <c r="K58" s="47"/>
      <c r="L58" s="47"/>
      <c r="M58" s="47"/>
      <c r="N58" s="47"/>
      <c r="O58" s="47"/>
      <c r="P58" s="47"/>
      <c r="Q58" s="47"/>
    </row>
    <row r="59" spans="2:17" ht="14.5">
      <c r="B59" s="380"/>
      <c r="C59" s="381"/>
      <c r="D59" s="381"/>
      <c r="E59" s="381"/>
      <c r="F59" s="382"/>
      <c r="G59" s="33"/>
      <c r="H59" s="47"/>
      <c r="I59" s="47"/>
      <c r="J59" s="47"/>
      <c r="K59" s="47"/>
      <c r="L59" s="47"/>
      <c r="M59" s="47"/>
      <c r="N59" s="47"/>
      <c r="O59" s="47"/>
      <c r="P59" s="47"/>
      <c r="Q59" s="47"/>
    </row>
    <row r="60" spans="2:17" ht="14.5">
      <c r="B60" s="380"/>
      <c r="C60" s="381"/>
      <c r="D60" s="381"/>
      <c r="E60" s="381"/>
      <c r="F60" s="382"/>
      <c r="G60" s="33"/>
      <c r="H60" s="47"/>
      <c r="I60" s="47"/>
      <c r="J60" s="47"/>
      <c r="K60" s="47"/>
      <c r="L60" s="47"/>
      <c r="M60" s="47"/>
      <c r="N60" s="47"/>
      <c r="O60" s="47"/>
      <c r="P60" s="47"/>
      <c r="Q60" s="47"/>
    </row>
    <row r="61" spans="2:17" ht="14.5">
      <c r="B61" s="380"/>
      <c r="C61" s="381"/>
      <c r="D61" s="381"/>
      <c r="E61" s="381"/>
      <c r="F61" s="382"/>
      <c r="G61" s="33"/>
      <c r="H61" s="47"/>
      <c r="I61" s="47"/>
      <c r="J61" s="47"/>
      <c r="K61" s="47"/>
      <c r="L61" s="47"/>
      <c r="M61" s="47"/>
      <c r="N61" s="47"/>
      <c r="O61" s="47"/>
      <c r="P61" s="47"/>
      <c r="Q61" s="47"/>
    </row>
    <row r="62" spans="2:17" ht="14.5">
      <c r="B62" s="380"/>
      <c r="C62" s="381"/>
      <c r="D62" s="381"/>
      <c r="E62" s="381"/>
      <c r="F62" s="382"/>
      <c r="G62" s="33"/>
      <c r="H62" s="47"/>
      <c r="I62" s="47"/>
      <c r="J62" s="47"/>
      <c r="K62" s="47"/>
      <c r="L62" s="47"/>
      <c r="M62" s="47"/>
      <c r="N62" s="47"/>
      <c r="O62" s="47"/>
      <c r="P62" s="47"/>
      <c r="Q62" s="47"/>
    </row>
    <row r="63" spans="2:17" ht="14.5">
      <c r="B63" s="380"/>
      <c r="C63" s="381"/>
      <c r="D63" s="381"/>
      <c r="E63" s="381"/>
      <c r="F63" s="382"/>
      <c r="G63" s="33"/>
      <c r="H63" s="47"/>
      <c r="I63" s="47"/>
      <c r="J63" s="47"/>
      <c r="K63" s="47"/>
      <c r="L63" s="47"/>
      <c r="M63" s="47"/>
      <c r="N63" s="47"/>
      <c r="O63" s="47"/>
      <c r="P63" s="47"/>
      <c r="Q63" s="47"/>
    </row>
    <row r="64" spans="2:17" ht="14.5">
      <c r="B64" s="380"/>
      <c r="C64" s="381"/>
      <c r="D64" s="381"/>
      <c r="E64" s="381"/>
      <c r="F64" s="382"/>
      <c r="G64" s="33"/>
      <c r="H64" s="47"/>
      <c r="I64" s="47"/>
      <c r="J64" s="47"/>
      <c r="K64" s="47"/>
      <c r="L64" s="47"/>
      <c r="M64" s="47"/>
      <c r="N64" s="47"/>
      <c r="O64" s="47"/>
      <c r="P64" s="47"/>
      <c r="Q64" s="47"/>
    </row>
    <row r="65" spans="2:17" ht="14.5">
      <c r="B65" s="380"/>
      <c r="C65" s="381"/>
      <c r="D65" s="381"/>
      <c r="E65" s="381"/>
      <c r="F65" s="382"/>
      <c r="G65" s="33"/>
      <c r="H65" s="47"/>
      <c r="I65" s="47"/>
      <c r="J65" s="47"/>
      <c r="K65" s="47"/>
      <c r="L65" s="47"/>
      <c r="M65" s="47"/>
      <c r="N65" s="47"/>
      <c r="O65" s="47"/>
      <c r="P65" s="47"/>
      <c r="Q65" s="47"/>
    </row>
    <row r="66" spans="2:17" ht="14.5">
      <c r="B66" s="380"/>
      <c r="C66" s="381"/>
      <c r="D66" s="381"/>
      <c r="E66" s="381"/>
      <c r="F66" s="382"/>
      <c r="G66" s="33"/>
      <c r="H66" s="47"/>
      <c r="I66" s="47"/>
      <c r="J66" s="47"/>
      <c r="K66" s="47"/>
      <c r="L66" s="47"/>
      <c r="M66" s="47"/>
      <c r="N66" s="47"/>
      <c r="O66" s="47"/>
      <c r="P66" s="47"/>
      <c r="Q66" s="47"/>
    </row>
    <row r="67" spans="2:17" ht="14.5">
      <c r="B67" s="380"/>
      <c r="C67" s="381"/>
      <c r="D67" s="381"/>
      <c r="E67" s="381"/>
      <c r="F67" s="382"/>
      <c r="G67" s="33"/>
      <c r="H67" s="47"/>
      <c r="I67" s="47"/>
      <c r="J67" s="47"/>
      <c r="K67" s="47"/>
      <c r="L67" s="47"/>
      <c r="M67" s="47"/>
      <c r="N67" s="47"/>
      <c r="O67" s="47"/>
      <c r="P67" s="47"/>
      <c r="Q67" s="47"/>
    </row>
    <row r="68" spans="2:17" ht="14.5">
      <c r="B68" s="380"/>
      <c r="C68" s="381"/>
      <c r="D68" s="381"/>
      <c r="E68" s="381"/>
      <c r="F68" s="382"/>
      <c r="G68" s="33"/>
      <c r="H68" s="47"/>
      <c r="I68" s="47"/>
      <c r="J68" s="47"/>
      <c r="K68" s="47"/>
      <c r="L68" s="47"/>
      <c r="M68" s="47"/>
      <c r="N68" s="47"/>
      <c r="O68" s="47"/>
      <c r="P68" s="47"/>
      <c r="Q68" s="47"/>
    </row>
    <row r="69" spans="2:17" ht="14.5">
      <c r="B69" s="380"/>
      <c r="C69" s="381"/>
      <c r="D69" s="381"/>
      <c r="E69" s="381"/>
      <c r="F69" s="382"/>
      <c r="G69" s="33"/>
      <c r="H69" s="47"/>
      <c r="I69" s="47"/>
      <c r="J69" s="47"/>
      <c r="K69" s="47"/>
      <c r="L69" s="47"/>
      <c r="M69" s="47"/>
      <c r="N69" s="47"/>
      <c r="O69" s="47"/>
      <c r="P69" s="47"/>
      <c r="Q69" s="47"/>
    </row>
    <row r="70" spans="2:17" ht="14.5">
      <c r="B70" s="380"/>
      <c r="C70" s="381"/>
      <c r="D70" s="381"/>
      <c r="E70" s="381"/>
      <c r="F70" s="382"/>
      <c r="G70" s="33"/>
      <c r="H70" s="47"/>
      <c r="I70" s="47"/>
      <c r="J70" s="47"/>
      <c r="K70" s="47"/>
      <c r="L70" s="47"/>
      <c r="M70" s="47"/>
      <c r="N70" s="47"/>
      <c r="O70" s="47"/>
      <c r="P70" s="47"/>
      <c r="Q70" s="47"/>
    </row>
    <row r="71" spans="2:17" ht="14.5">
      <c r="B71" s="380"/>
      <c r="C71" s="381"/>
      <c r="D71" s="381"/>
      <c r="E71" s="381"/>
      <c r="F71" s="382"/>
      <c r="G71" s="33"/>
      <c r="H71" s="47"/>
      <c r="I71" s="47"/>
      <c r="J71" s="47"/>
      <c r="K71" s="47"/>
      <c r="L71" s="47"/>
      <c r="M71" s="47"/>
      <c r="N71" s="47"/>
      <c r="O71" s="47"/>
      <c r="P71" s="47"/>
      <c r="Q71" s="47"/>
    </row>
    <row r="72" spans="2:17" ht="14.5">
      <c r="B72" s="380"/>
      <c r="C72" s="381"/>
      <c r="D72" s="381"/>
      <c r="E72" s="381"/>
      <c r="F72" s="382"/>
      <c r="G72" s="33"/>
      <c r="H72" s="47"/>
      <c r="I72" s="47"/>
      <c r="J72" s="47"/>
      <c r="K72" s="47"/>
      <c r="L72" s="47"/>
      <c r="M72" s="47"/>
      <c r="N72" s="47"/>
      <c r="O72" s="47"/>
      <c r="P72" s="47"/>
      <c r="Q72" s="47"/>
    </row>
    <row r="73" spans="2:17" ht="14.5">
      <c r="B73" s="380"/>
      <c r="C73" s="381"/>
      <c r="D73" s="381"/>
      <c r="E73" s="381"/>
      <c r="F73" s="382"/>
      <c r="G73" s="33"/>
      <c r="H73" s="47"/>
      <c r="I73" s="47"/>
      <c r="J73" s="47"/>
      <c r="K73" s="47"/>
      <c r="L73" s="47"/>
      <c r="M73" s="47"/>
      <c r="N73" s="47"/>
      <c r="O73" s="47"/>
      <c r="P73" s="47"/>
      <c r="Q73" s="47"/>
    </row>
    <row r="74" spans="2:17" ht="14.5">
      <c r="B74" s="380"/>
      <c r="C74" s="381"/>
      <c r="D74" s="381"/>
      <c r="E74" s="381"/>
      <c r="F74" s="382"/>
      <c r="G74" s="33"/>
      <c r="H74" s="47"/>
      <c r="I74" s="47"/>
      <c r="J74" s="47"/>
      <c r="K74" s="47"/>
      <c r="L74" s="47"/>
      <c r="M74" s="47"/>
      <c r="N74" s="47"/>
      <c r="O74" s="47"/>
      <c r="P74" s="47"/>
      <c r="Q74" s="47"/>
    </row>
    <row r="75" spans="2:17" ht="14.5">
      <c r="B75" s="380"/>
      <c r="C75" s="381"/>
      <c r="D75" s="381"/>
      <c r="E75" s="381"/>
      <c r="F75" s="382"/>
      <c r="G75" s="33"/>
      <c r="H75" s="47"/>
      <c r="I75" s="47"/>
      <c r="J75" s="47"/>
      <c r="K75" s="47"/>
      <c r="L75" s="47"/>
      <c r="M75" s="47"/>
      <c r="N75" s="47"/>
      <c r="O75" s="47"/>
      <c r="P75" s="47"/>
      <c r="Q75" s="47"/>
    </row>
    <row r="76" spans="2:17" ht="14.5">
      <c r="B76" s="380"/>
      <c r="C76" s="381"/>
      <c r="D76" s="381"/>
      <c r="E76" s="381"/>
      <c r="F76" s="382"/>
      <c r="G76" s="33"/>
      <c r="H76" s="47"/>
      <c r="I76" s="47"/>
      <c r="J76" s="47"/>
      <c r="K76" s="47"/>
      <c r="L76" s="47"/>
      <c r="M76" s="47"/>
      <c r="N76" s="47"/>
      <c r="O76" s="47"/>
      <c r="P76" s="47"/>
      <c r="Q76" s="47"/>
    </row>
    <row r="77" spans="2:17" ht="14.5">
      <c r="B77" s="380"/>
      <c r="C77" s="381"/>
      <c r="D77" s="381"/>
      <c r="E77" s="381"/>
      <c r="F77" s="382"/>
      <c r="G77" s="33"/>
      <c r="H77" s="47"/>
      <c r="I77" s="47"/>
      <c r="J77" s="47"/>
      <c r="K77" s="47"/>
      <c r="L77" s="47"/>
      <c r="M77" s="47"/>
      <c r="N77" s="47"/>
      <c r="O77" s="47"/>
      <c r="P77" s="47"/>
      <c r="Q77" s="47"/>
    </row>
    <row r="78" spans="2:17" ht="14.5">
      <c r="B78" s="380"/>
      <c r="C78" s="381"/>
      <c r="D78" s="381"/>
      <c r="E78" s="381"/>
      <c r="F78" s="382"/>
      <c r="G78" s="33"/>
      <c r="H78" s="47"/>
      <c r="I78" s="47"/>
      <c r="J78" s="47"/>
      <c r="K78" s="47"/>
      <c r="L78" s="47"/>
      <c r="M78" s="47"/>
      <c r="N78" s="47"/>
      <c r="O78" s="47"/>
      <c r="P78" s="47"/>
      <c r="Q78" s="47"/>
    </row>
    <row r="79" spans="2:17" ht="14.5">
      <c r="B79" s="380"/>
      <c r="C79" s="381"/>
      <c r="D79" s="381"/>
      <c r="E79" s="381"/>
      <c r="F79" s="382"/>
      <c r="G79" s="33"/>
      <c r="H79" s="47"/>
      <c r="I79" s="47"/>
      <c r="J79" s="47"/>
      <c r="K79" s="47"/>
      <c r="L79" s="47"/>
      <c r="M79" s="47"/>
      <c r="N79" s="47"/>
      <c r="O79" s="47"/>
      <c r="P79" s="47"/>
      <c r="Q79" s="47"/>
    </row>
    <row r="80" spans="2:17" ht="14.5">
      <c r="B80" s="380"/>
      <c r="C80" s="381"/>
      <c r="D80" s="381"/>
      <c r="E80" s="381"/>
      <c r="F80" s="382"/>
      <c r="G80" s="33"/>
      <c r="H80" s="47"/>
      <c r="I80" s="47"/>
      <c r="J80" s="47"/>
      <c r="K80" s="47"/>
      <c r="L80" s="47"/>
      <c r="M80" s="47"/>
      <c r="N80" s="47"/>
      <c r="O80" s="47"/>
      <c r="P80" s="47"/>
      <c r="Q80" s="47"/>
    </row>
    <row r="81" spans="2:17" ht="14.5">
      <c r="B81" s="380"/>
      <c r="C81" s="381"/>
      <c r="D81" s="381"/>
      <c r="E81" s="381"/>
      <c r="F81" s="382"/>
      <c r="G81" s="11"/>
      <c r="H81" s="47"/>
      <c r="I81" s="47"/>
      <c r="J81" s="47"/>
      <c r="K81" s="47"/>
      <c r="L81" s="47"/>
      <c r="M81" s="47"/>
      <c r="N81" s="47"/>
      <c r="O81" s="47"/>
      <c r="P81" s="47"/>
      <c r="Q81" s="47"/>
    </row>
    <row r="82" spans="2:17" ht="14.5">
      <c r="B82" s="380"/>
      <c r="C82" s="381"/>
      <c r="D82" s="381"/>
      <c r="E82" s="381"/>
      <c r="F82" s="382"/>
      <c r="G82" s="11"/>
      <c r="H82" s="47"/>
      <c r="I82" s="47"/>
      <c r="J82" s="47"/>
      <c r="K82" s="47"/>
      <c r="L82" s="47"/>
      <c r="M82" s="47"/>
      <c r="N82" s="47"/>
      <c r="O82" s="47"/>
      <c r="P82" s="47"/>
      <c r="Q82" s="47"/>
    </row>
    <row r="83" spans="2:17" ht="14.5">
      <c r="B83" s="380"/>
      <c r="C83" s="381"/>
      <c r="D83" s="381"/>
      <c r="E83" s="381"/>
      <c r="F83" s="382"/>
      <c r="G83" s="11"/>
      <c r="H83" s="47"/>
      <c r="I83" s="47"/>
      <c r="J83" s="47"/>
      <c r="K83" s="47"/>
      <c r="L83" s="47"/>
      <c r="M83" s="47"/>
      <c r="N83" s="47"/>
      <c r="O83" s="47"/>
      <c r="P83" s="47"/>
      <c r="Q83" s="47"/>
    </row>
    <row r="84" spans="2:17" ht="14.5">
      <c r="B84" s="380"/>
      <c r="C84" s="381"/>
      <c r="D84" s="381"/>
      <c r="E84" s="381"/>
      <c r="F84" s="382"/>
      <c r="G84" s="11"/>
      <c r="H84" s="47"/>
      <c r="I84" s="47"/>
      <c r="J84" s="47"/>
      <c r="K84" s="47"/>
      <c r="L84" s="47"/>
      <c r="M84" s="47"/>
      <c r="N84" s="47"/>
      <c r="O84" s="47"/>
      <c r="P84" s="47"/>
      <c r="Q84" s="47"/>
    </row>
    <row r="85" spans="2:17" ht="14.5">
      <c r="B85" s="383"/>
      <c r="C85" s="384"/>
      <c r="D85" s="384"/>
      <c r="E85" s="384"/>
      <c r="F85" s="385"/>
      <c r="G85" s="11"/>
      <c r="H85" s="47"/>
      <c r="I85" s="47"/>
      <c r="J85" s="47"/>
      <c r="K85" s="47"/>
      <c r="L85" s="47"/>
      <c r="M85" s="47"/>
      <c r="N85" s="47"/>
      <c r="O85" s="47"/>
      <c r="P85" s="47"/>
      <c r="Q85" s="47"/>
    </row>
    <row r="86" spans="2:17" ht="10" customHeight="1">
      <c r="B86" s="11"/>
      <c r="C86" s="11"/>
      <c r="D86" s="11"/>
      <c r="E86" s="11"/>
      <c r="F86" s="11"/>
      <c r="G86" s="11"/>
      <c r="H86" s="11"/>
      <c r="I86" s="11"/>
      <c r="J86" s="11"/>
      <c r="K86" s="11"/>
      <c r="L86" s="11"/>
      <c r="M86" s="11"/>
      <c r="N86" s="11"/>
      <c r="O86" s="11"/>
      <c r="P86" s="11"/>
      <c r="Q86" s="11"/>
    </row>
    <row r="87" spans="2:17" ht="10" customHeight="1">
      <c r="B87" s="11"/>
      <c r="C87" s="11"/>
      <c r="D87" s="11"/>
      <c r="E87" s="11"/>
      <c r="F87" s="11"/>
      <c r="G87" s="11"/>
      <c r="H87" s="11"/>
      <c r="I87" s="11"/>
      <c r="J87" s="11"/>
      <c r="K87" s="11"/>
      <c r="L87" s="11"/>
      <c r="M87" s="11"/>
      <c r="N87" s="11"/>
      <c r="O87" s="11"/>
      <c r="P87" s="11"/>
      <c r="Q87" s="11"/>
    </row>
    <row r="88" spans="2:17" ht="10" customHeight="1">
      <c r="B88" s="11"/>
      <c r="C88" s="11"/>
      <c r="D88" s="11"/>
      <c r="E88" s="11"/>
      <c r="F88" s="11"/>
      <c r="G88" s="11"/>
      <c r="H88" s="11"/>
      <c r="I88" s="11"/>
      <c r="J88" s="11"/>
      <c r="K88" s="11"/>
      <c r="L88" s="11"/>
      <c r="M88" s="11"/>
      <c r="N88" s="11"/>
      <c r="O88" s="11"/>
      <c r="P88" s="11"/>
      <c r="Q88" s="11"/>
    </row>
    <row r="89" spans="2:17" ht="18.5">
      <c r="B89" s="95" t="s">
        <v>167</v>
      </c>
      <c r="C89" s="11"/>
      <c r="D89" s="11"/>
      <c r="E89" s="11"/>
      <c r="F89" s="11"/>
      <c r="G89" s="11"/>
      <c r="H89" s="11"/>
      <c r="I89" s="11"/>
      <c r="J89" s="11"/>
      <c r="K89" s="11"/>
      <c r="L89" s="11"/>
      <c r="M89" s="11"/>
      <c r="N89" s="11"/>
      <c r="O89" s="11"/>
      <c r="P89" s="11"/>
      <c r="Q89" s="11"/>
    </row>
    <row r="90" spans="2:17" ht="10" customHeight="1">
      <c r="B90" s="11"/>
      <c r="C90" s="11"/>
      <c r="D90" s="11"/>
      <c r="E90" s="11"/>
      <c r="F90" s="11"/>
      <c r="G90" s="11"/>
      <c r="H90" s="11"/>
      <c r="I90" s="11"/>
      <c r="J90" s="11"/>
      <c r="K90" s="11"/>
      <c r="L90" s="11"/>
      <c r="M90" s="11"/>
      <c r="N90" s="11"/>
      <c r="O90" s="11"/>
      <c r="P90" s="11"/>
      <c r="Q90" s="11"/>
    </row>
    <row r="91" spans="2:17" ht="14.5">
      <c r="B91" s="377"/>
      <c r="C91" s="378"/>
      <c r="D91" s="378"/>
      <c r="E91" s="378"/>
      <c r="F91" s="379"/>
      <c r="G91" s="11"/>
      <c r="H91" s="11"/>
      <c r="I91" s="11"/>
      <c r="J91" s="11"/>
      <c r="K91" s="11"/>
      <c r="L91" s="11"/>
      <c r="M91" s="11"/>
      <c r="N91" s="11"/>
      <c r="O91" s="11"/>
      <c r="P91" s="11"/>
      <c r="Q91" s="11"/>
    </row>
    <row r="92" spans="2:17" ht="14.5">
      <c r="B92" s="380"/>
      <c r="C92" s="381"/>
      <c r="D92" s="381"/>
      <c r="E92" s="381"/>
      <c r="F92" s="382"/>
      <c r="G92" s="11"/>
      <c r="H92" s="11"/>
      <c r="I92" s="11"/>
      <c r="J92" s="11"/>
      <c r="K92" s="11"/>
      <c r="L92" s="11"/>
      <c r="M92" s="11"/>
      <c r="N92" s="11"/>
      <c r="O92" s="11"/>
      <c r="P92" s="11"/>
      <c r="Q92" s="11"/>
    </row>
    <row r="93" spans="2:17" ht="14.5">
      <c r="B93" s="380"/>
      <c r="C93" s="381"/>
      <c r="D93" s="381"/>
      <c r="E93" s="381"/>
      <c r="F93" s="382"/>
      <c r="G93" s="11"/>
      <c r="H93" s="11"/>
      <c r="I93" s="11"/>
      <c r="J93" s="11"/>
      <c r="K93" s="11"/>
      <c r="L93" s="11"/>
      <c r="M93" s="11"/>
      <c r="N93" s="11"/>
      <c r="O93" s="11"/>
      <c r="P93" s="11"/>
      <c r="Q93" s="11"/>
    </row>
    <row r="94" spans="2:17" ht="14.5">
      <c r="B94" s="380"/>
      <c r="C94" s="381"/>
      <c r="D94" s="381"/>
      <c r="E94" s="381"/>
      <c r="F94" s="382"/>
      <c r="G94" s="11"/>
      <c r="H94" s="11"/>
      <c r="I94" s="11"/>
      <c r="J94" s="11"/>
      <c r="K94" s="11"/>
      <c r="L94" s="11"/>
      <c r="M94" s="11"/>
      <c r="N94" s="11"/>
      <c r="O94" s="11"/>
      <c r="P94" s="11"/>
      <c r="Q94" s="11"/>
    </row>
    <row r="95" spans="2:17" ht="14.5">
      <c r="B95" s="380"/>
      <c r="C95" s="381"/>
      <c r="D95" s="381"/>
      <c r="E95" s="381"/>
      <c r="F95" s="382"/>
      <c r="G95" s="11"/>
      <c r="H95" s="11"/>
      <c r="I95" s="11"/>
      <c r="J95" s="11"/>
      <c r="K95" s="11"/>
      <c r="L95" s="11"/>
      <c r="M95" s="11"/>
      <c r="N95" s="11"/>
      <c r="O95" s="11"/>
      <c r="P95" s="11"/>
      <c r="Q95" s="11"/>
    </row>
    <row r="96" spans="2:17" ht="14.5">
      <c r="B96" s="380"/>
      <c r="C96" s="381"/>
      <c r="D96" s="381"/>
      <c r="E96" s="381"/>
      <c r="F96" s="382"/>
      <c r="G96" s="11"/>
      <c r="H96" s="11"/>
      <c r="I96" s="11"/>
      <c r="J96" s="11"/>
      <c r="K96" s="11"/>
      <c r="L96" s="11"/>
      <c r="M96" s="11"/>
      <c r="N96" s="11"/>
      <c r="O96" s="11"/>
      <c r="P96" s="11"/>
      <c r="Q96" s="11"/>
    </row>
    <row r="97" spans="2:17" ht="14.5">
      <c r="B97" s="380"/>
      <c r="C97" s="381"/>
      <c r="D97" s="381"/>
      <c r="E97" s="381"/>
      <c r="F97" s="382"/>
      <c r="G97" s="11"/>
      <c r="H97" s="11"/>
      <c r="I97" s="11"/>
      <c r="J97" s="11"/>
      <c r="K97" s="11"/>
      <c r="L97" s="11"/>
      <c r="M97" s="11"/>
      <c r="N97" s="11"/>
      <c r="O97" s="11"/>
      <c r="P97" s="11"/>
      <c r="Q97" s="11"/>
    </row>
    <row r="98" spans="2:17" ht="14.5">
      <c r="B98" s="380"/>
      <c r="C98" s="381"/>
      <c r="D98" s="381"/>
      <c r="E98" s="381"/>
      <c r="F98" s="382"/>
      <c r="G98" s="11"/>
      <c r="H98" s="11"/>
      <c r="I98" s="11"/>
      <c r="J98" s="11"/>
      <c r="K98" s="11"/>
      <c r="L98" s="11"/>
      <c r="M98" s="11"/>
      <c r="N98" s="11"/>
      <c r="O98" s="11"/>
      <c r="P98" s="11"/>
      <c r="Q98" s="11"/>
    </row>
    <row r="99" spans="2:17" ht="14.5">
      <c r="B99" s="380"/>
      <c r="C99" s="381"/>
      <c r="D99" s="381"/>
      <c r="E99" s="381"/>
      <c r="F99" s="382"/>
      <c r="G99" s="11"/>
      <c r="H99" s="11"/>
      <c r="I99" s="11"/>
      <c r="J99" s="11"/>
      <c r="K99" s="11"/>
      <c r="L99" s="11"/>
      <c r="M99" s="11"/>
      <c r="N99" s="11"/>
      <c r="O99" s="11"/>
      <c r="P99" s="11"/>
      <c r="Q99" s="11"/>
    </row>
    <row r="100" spans="2:17" ht="14.5">
      <c r="B100" s="380"/>
      <c r="C100" s="381"/>
      <c r="D100" s="381"/>
      <c r="E100" s="381"/>
      <c r="F100" s="382"/>
      <c r="G100" s="11"/>
      <c r="H100" s="11"/>
      <c r="I100" s="11"/>
      <c r="J100" s="11"/>
      <c r="K100" s="11"/>
      <c r="L100" s="11"/>
      <c r="M100" s="11"/>
      <c r="N100" s="11"/>
      <c r="O100" s="11"/>
      <c r="P100" s="11"/>
      <c r="Q100" s="11"/>
    </row>
    <row r="101" spans="2:17" ht="14.5">
      <c r="B101" s="380"/>
      <c r="C101" s="381"/>
      <c r="D101" s="381"/>
      <c r="E101" s="381"/>
      <c r="F101" s="382"/>
      <c r="G101" s="11"/>
      <c r="H101" s="11"/>
      <c r="I101" s="11"/>
      <c r="J101" s="11"/>
      <c r="K101" s="11"/>
      <c r="L101" s="11"/>
      <c r="M101" s="11"/>
      <c r="N101" s="11"/>
      <c r="O101" s="11"/>
      <c r="P101" s="11"/>
      <c r="Q101" s="11"/>
    </row>
    <row r="102" spans="2:17" ht="14.5">
      <c r="B102" s="380"/>
      <c r="C102" s="381"/>
      <c r="D102" s="381"/>
      <c r="E102" s="381"/>
      <c r="F102" s="382"/>
      <c r="G102" s="11"/>
      <c r="H102" s="11"/>
      <c r="I102" s="11"/>
      <c r="J102" s="11"/>
      <c r="K102" s="11"/>
      <c r="L102" s="11"/>
      <c r="M102" s="11"/>
      <c r="N102" s="11"/>
      <c r="O102" s="11"/>
      <c r="P102" s="11"/>
      <c r="Q102" s="11"/>
    </row>
    <row r="103" spans="2:17" ht="14.5">
      <c r="B103" s="380"/>
      <c r="C103" s="381"/>
      <c r="D103" s="381"/>
      <c r="E103" s="381"/>
      <c r="F103" s="382"/>
      <c r="G103" s="11"/>
      <c r="H103" s="11"/>
      <c r="I103" s="11"/>
      <c r="J103" s="11"/>
      <c r="K103" s="11"/>
      <c r="L103" s="11"/>
      <c r="M103" s="11"/>
      <c r="N103" s="11"/>
      <c r="O103" s="11"/>
      <c r="P103" s="11"/>
      <c r="Q103" s="11"/>
    </row>
    <row r="104" spans="2:17" ht="14.5">
      <c r="B104" s="380"/>
      <c r="C104" s="381"/>
      <c r="D104" s="381"/>
      <c r="E104" s="381"/>
      <c r="F104" s="382"/>
      <c r="G104" s="11"/>
      <c r="H104" s="11"/>
      <c r="I104" s="11"/>
      <c r="J104" s="11"/>
      <c r="K104" s="11"/>
      <c r="L104" s="11"/>
      <c r="M104" s="11"/>
      <c r="N104" s="11"/>
      <c r="O104" s="11"/>
      <c r="P104" s="11"/>
      <c r="Q104" s="11"/>
    </row>
    <row r="105" spans="2:17" ht="14.5">
      <c r="B105" s="380"/>
      <c r="C105" s="381"/>
      <c r="D105" s="381"/>
      <c r="E105" s="381"/>
      <c r="F105" s="382"/>
      <c r="G105" s="11"/>
      <c r="H105" s="11"/>
      <c r="I105" s="11"/>
      <c r="J105" s="11"/>
      <c r="K105" s="11"/>
      <c r="L105" s="11"/>
      <c r="M105" s="11"/>
      <c r="N105" s="11"/>
      <c r="O105" s="11"/>
      <c r="P105" s="11"/>
      <c r="Q105" s="11"/>
    </row>
    <row r="106" spans="2:17" ht="14.5">
      <c r="B106" s="380"/>
      <c r="C106" s="381"/>
      <c r="D106" s="381"/>
      <c r="E106" s="381"/>
      <c r="F106" s="382"/>
      <c r="G106" s="11"/>
      <c r="H106" s="11"/>
      <c r="I106" s="11"/>
      <c r="J106" s="11"/>
      <c r="K106" s="11"/>
      <c r="L106" s="11"/>
      <c r="M106" s="11"/>
      <c r="N106" s="11"/>
      <c r="O106" s="11"/>
      <c r="P106" s="11"/>
      <c r="Q106" s="11"/>
    </row>
    <row r="107" spans="2:17" ht="14.5">
      <c r="B107" s="380"/>
      <c r="C107" s="381"/>
      <c r="D107" s="381"/>
      <c r="E107" s="381"/>
      <c r="F107" s="382"/>
      <c r="G107" s="11"/>
      <c r="H107" s="11"/>
      <c r="I107" s="11"/>
      <c r="J107" s="11"/>
      <c r="K107" s="11"/>
      <c r="L107" s="11"/>
      <c r="M107" s="11"/>
      <c r="N107" s="11"/>
      <c r="O107" s="11"/>
      <c r="P107" s="11"/>
      <c r="Q107" s="11"/>
    </row>
    <row r="108" spans="2:17" ht="14.5">
      <c r="B108" s="380"/>
      <c r="C108" s="381"/>
      <c r="D108" s="381"/>
      <c r="E108" s="381"/>
      <c r="F108" s="382"/>
      <c r="G108" s="11"/>
      <c r="H108" s="11"/>
      <c r="I108" s="11"/>
      <c r="J108" s="11"/>
      <c r="K108" s="11"/>
      <c r="L108" s="11"/>
      <c r="M108" s="11"/>
      <c r="N108" s="11"/>
      <c r="O108" s="11"/>
      <c r="P108" s="11"/>
      <c r="Q108" s="11"/>
    </row>
    <row r="109" spans="2:17" ht="14.5">
      <c r="B109" s="380"/>
      <c r="C109" s="381"/>
      <c r="D109" s="381"/>
      <c r="E109" s="381"/>
      <c r="F109" s="382"/>
      <c r="G109" s="11"/>
      <c r="H109" s="11"/>
      <c r="I109" s="11"/>
      <c r="J109" s="11"/>
      <c r="K109" s="11"/>
      <c r="L109" s="11"/>
      <c r="M109" s="11"/>
      <c r="N109" s="11"/>
      <c r="O109" s="11"/>
      <c r="P109" s="11"/>
      <c r="Q109" s="11"/>
    </row>
    <row r="110" spans="2:17" ht="14.5">
      <c r="B110" s="380"/>
      <c r="C110" s="381"/>
      <c r="D110" s="381"/>
      <c r="E110" s="381"/>
      <c r="F110" s="382"/>
      <c r="G110" s="11"/>
      <c r="H110" s="11"/>
      <c r="I110" s="11"/>
      <c r="J110" s="11"/>
      <c r="K110" s="11"/>
      <c r="L110" s="11"/>
      <c r="M110" s="11"/>
      <c r="N110" s="11"/>
      <c r="O110" s="11"/>
      <c r="P110" s="11"/>
      <c r="Q110" s="11"/>
    </row>
    <row r="111" spans="2:17" ht="14.5">
      <c r="B111" s="380"/>
      <c r="C111" s="381"/>
      <c r="D111" s="381"/>
      <c r="E111" s="381"/>
      <c r="F111" s="382"/>
      <c r="G111" s="11"/>
      <c r="H111" s="11"/>
      <c r="I111" s="11"/>
      <c r="J111" s="11"/>
      <c r="K111" s="11"/>
      <c r="L111" s="11"/>
      <c r="M111" s="11"/>
      <c r="N111" s="11"/>
      <c r="O111" s="11"/>
      <c r="P111" s="11"/>
      <c r="Q111" s="11"/>
    </row>
    <row r="112" spans="2:17" ht="14.5">
      <c r="B112" s="380"/>
      <c r="C112" s="381"/>
      <c r="D112" s="381"/>
      <c r="E112" s="381"/>
      <c r="F112" s="382"/>
      <c r="G112" s="11"/>
      <c r="H112" s="11"/>
      <c r="I112" s="11"/>
      <c r="J112" s="11"/>
      <c r="K112" s="11"/>
      <c r="L112" s="11"/>
      <c r="M112" s="11"/>
      <c r="N112" s="11"/>
      <c r="O112" s="11"/>
      <c r="P112" s="11"/>
      <c r="Q112" s="11"/>
    </row>
    <row r="113" spans="2:17" ht="14.5">
      <c r="B113" s="380"/>
      <c r="C113" s="381"/>
      <c r="D113" s="381"/>
      <c r="E113" s="381"/>
      <c r="F113" s="382"/>
      <c r="G113" s="11"/>
      <c r="H113" s="11"/>
      <c r="I113" s="11"/>
      <c r="J113" s="11"/>
      <c r="K113" s="11"/>
      <c r="L113" s="11"/>
      <c r="M113" s="11"/>
      <c r="N113" s="11"/>
      <c r="O113" s="11"/>
      <c r="P113" s="11"/>
      <c r="Q113" s="11"/>
    </row>
    <row r="114" spans="2:17" ht="14.5">
      <c r="B114" s="380"/>
      <c r="C114" s="381"/>
      <c r="D114" s="381"/>
      <c r="E114" s="381"/>
      <c r="F114" s="382"/>
      <c r="G114" s="11"/>
      <c r="H114" s="11"/>
      <c r="I114" s="11"/>
      <c r="J114" s="11"/>
      <c r="K114" s="11"/>
      <c r="L114" s="11"/>
      <c r="M114" s="11"/>
      <c r="N114" s="11"/>
      <c r="O114" s="11"/>
      <c r="P114" s="11"/>
      <c r="Q114" s="11"/>
    </row>
    <row r="115" spans="2:17" ht="14.5">
      <c r="B115" s="380"/>
      <c r="C115" s="381"/>
      <c r="D115" s="381"/>
      <c r="E115" s="381"/>
      <c r="F115" s="382"/>
      <c r="G115" s="11"/>
      <c r="H115" s="11"/>
      <c r="I115" s="11"/>
      <c r="J115" s="11"/>
      <c r="K115" s="11"/>
      <c r="L115" s="11"/>
      <c r="M115" s="11"/>
      <c r="N115" s="11"/>
      <c r="O115" s="11"/>
      <c r="P115" s="11"/>
      <c r="Q115" s="11"/>
    </row>
    <row r="116" spans="2:17" ht="14.5">
      <c r="B116" s="380"/>
      <c r="C116" s="381"/>
      <c r="D116" s="381"/>
      <c r="E116" s="381"/>
      <c r="F116" s="382"/>
      <c r="G116" s="11"/>
      <c r="H116" s="11"/>
      <c r="I116" s="11"/>
      <c r="J116" s="11"/>
      <c r="K116" s="11"/>
      <c r="L116" s="11"/>
      <c r="M116" s="11"/>
      <c r="N116" s="11"/>
      <c r="O116" s="11"/>
      <c r="P116" s="11"/>
      <c r="Q116" s="11"/>
    </row>
    <row r="117" spans="2:17" ht="14.5">
      <c r="B117" s="380"/>
      <c r="C117" s="381"/>
      <c r="D117" s="381"/>
      <c r="E117" s="381"/>
      <c r="F117" s="382"/>
      <c r="G117" s="11"/>
      <c r="H117" s="11"/>
      <c r="I117" s="11"/>
      <c r="J117" s="11"/>
      <c r="K117" s="11"/>
      <c r="L117" s="11"/>
      <c r="M117" s="11"/>
      <c r="N117" s="11"/>
      <c r="O117" s="11"/>
      <c r="P117" s="11"/>
      <c r="Q117" s="11"/>
    </row>
    <row r="118" spans="2:17" ht="14.5">
      <c r="B118" s="380"/>
      <c r="C118" s="381"/>
      <c r="D118" s="381"/>
      <c r="E118" s="381"/>
      <c r="F118" s="382"/>
      <c r="G118" s="11"/>
      <c r="H118" s="11"/>
      <c r="I118" s="11"/>
      <c r="J118" s="11"/>
      <c r="K118" s="11"/>
      <c r="L118" s="11"/>
      <c r="M118" s="11"/>
      <c r="N118" s="11"/>
      <c r="O118" s="11"/>
      <c r="P118" s="11"/>
      <c r="Q118" s="11"/>
    </row>
    <row r="119" spans="2:17" ht="14.5">
      <c r="B119" s="380"/>
      <c r="C119" s="381"/>
      <c r="D119" s="381"/>
      <c r="E119" s="381"/>
      <c r="F119" s="382"/>
      <c r="G119" s="11"/>
      <c r="H119" s="11"/>
      <c r="I119" s="11"/>
      <c r="J119" s="11"/>
      <c r="K119" s="11"/>
      <c r="L119" s="11"/>
      <c r="M119" s="11"/>
      <c r="N119" s="11"/>
      <c r="O119" s="11"/>
      <c r="P119" s="11"/>
      <c r="Q119" s="11"/>
    </row>
    <row r="120" spans="2:17" ht="14.5">
      <c r="B120" s="380"/>
      <c r="C120" s="381"/>
      <c r="D120" s="381"/>
      <c r="E120" s="381"/>
      <c r="F120" s="382"/>
      <c r="G120" s="11"/>
      <c r="H120" s="11"/>
      <c r="I120" s="11"/>
      <c r="J120" s="11"/>
      <c r="K120" s="11"/>
      <c r="L120" s="11"/>
      <c r="M120" s="11"/>
      <c r="N120" s="11"/>
      <c r="O120" s="11"/>
      <c r="P120" s="11"/>
      <c r="Q120" s="11"/>
    </row>
    <row r="121" spans="2:17" ht="14.5">
      <c r="B121" s="380"/>
      <c r="C121" s="381"/>
      <c r="D121" s="381"/>
      <c r="E121" s="381"/>
      <c r="F121" s="382"/>
      <c r="G121" s="11"/>
      <c r="H121" s="11"/>
      <c r="I121" s="11"/>
      <c r="J121" s="11"/>
      <c r="K121" s="11"/>
      <c r="L121" s="11"/>
      <c r="M121" s="11"/>
      <c r="N121" s="11"/>
      <c r="O121" s="11"/>
      <c r="P121" s="11"/>
      <c r="Q121" s="11"/>
    </row>
    <row r="122" spans="2:17" ht="14.5">
      <c r="B122" s="380"/>
      <c r="C122" s="381"/>
      <c r="D122" s="381"/>
      <c r="E122" s="381"/>
      <c r="F122" s="382"/>
      <c r="G122" s="11"/>
      <c r="H122" s="11"/>
      <c r="I122" s="11"/>
      <c r="J122" s="11"/>
      <c r="K122" s="11"/>
      <c r="L122" s="11"/>
      <c r="M122" s="11"/>
      <c r="N122" s="11"/>
      <c r="O122" s="11"/>
      <c r="P122" s="11"/>
      <c r="Q122" s="11"/>
    </row>
    <row r="123" spans="2:17" ht="14.5">
      <c r="B123" s="380"/>
      <c r="C123" s="381"/>
      <c r="D123" s="381"/>
      <c r="E123" s="381"/>
      <c r="F123" s="382"/>
      <c r="G123" s="11"/>
      <c r="H123" s="11"/>
      <c r="I123" s="11"/>
      <c r="J123" s="11"/>
      <c r="K123" s="11"/>
      <c r="L123" s="11"/>
      <c r="M123" s="11"/>
      <c r="N123" s="11"/>
      <c r="O123" s="11"/>
      <c r="P123" s="11"/>
      <c r="Q123" s="11"/>
    </row>
    <row r="124" spans="2:17" ht="14.5">
      <c r="B124" s="383"/>
      <c r="C124" s="384"/>
      <c r="D124" s="384"/>
      <c r="E124" s="384"/>
      <c r="F124" s="385"/>
      <c r="G124" s="11"/>
      <c r="H124" s="11"/>
      <c r="I124" s="11"/>
      <c r="J124" s="11"/>
      <c r="K124" s="11"/>
      <c r="L124" s="11"/>
      <c r="M124" s="11"/>
      <c r="N124" s="11"/>
      <c r="O124" s="11"/>
      <c r="P124" s="11"/>
      <c r="Q124" s="11"/>
    </row>
    <row r="125" spans="2:17" ht="14.5">
      <c r="B125" s="11"/>
      <c r="C125" s="11"/>
      <c r="D125" s="11"/>
      <c r="E125" s="11"/>
      <c r="F125" s="11"/>
      <c r="G125" s="11"/>
      <c r="H125" s="11"/>
      <c r="I125" s="11"/>
      <c r="J125" s="11"/>
      <c r="K125" s="11"/>
      <c r="L125" s="11"/>
      <c r="M125" s="11"/>
      <c r="N125" s="11"/>
      <c r="O125" s="11"/>
      <c r="P125" s="11"/>
      <c r="Q125" s="11"/>
    </row>
    <row r="126" spans="2:17" ht="14.5">
      <c r="B126" s="11"/>
      <c r="C126" s="11"/>
      <c r="D126" s="11"/>
      <c r="E126" s="11"/>
      <c r="F126" s="11"/>
      <c r="G126" s="11"/>
      <c r="H126" s="11"/>
      <c r="I126" s="11"/>
      <c r="J126" s="11"/>
      <c r="K126" s="11"/>
      <c r="L126" s="11"/>
      <c r="M126" s="11"/>
      <c r="N126" s="11"/>
      <c r="O126" s="11"/>
      <c r="P126" s="11"/>
      <c r="Q126" s="11"/>
    </row>
    <row r="127" spans="2:17" ht="14.5">
      <c r="B127" s="11"/>
      <c r="C127" s="11"/>
      <c r="D127" s="11"/>
      <c r="E127" s="11"/>
      <c r="F127" s="11"/>
      <c r="G127" s="11"/>
      <c r="H127" s="11"/>
      <c r="I127" s="11"/>
      <c r="J127" s="11"/>
      <c r="K127" s="11"/>
      <c r="L127" s="11"/>
      <c r="M127" s="11"/>
      <c r="N127" s="11"/>
      <c r="O127" s="11"/>
      <c r="P127" s="11"/>
      <c r="Q127" s="11"/>
    </row>
    <row r="128" spans="2:17" ht="14.5">
      <c r="B128" s="11"/>
      <c r="C128" s="11"/>
      <c r="D128" s="11"/>
      <c r="E128" s="11"/>
      <c r="F128" s="11"/>
      <c r="G128" s="11"/>
      <c r="H128" s="11"/>
      <c r="I128" s="11"/>
      <c r="J128" s="11"/>
      <c r="K128" s="11"/>
      <c r="L128" s="11"/>
      <c r="M128" s="11"/>
      <c r="N128" s="11"/>
      <c r="O128" s="11"/>
      <c r="P128" s="11"/>
      <c r="Q128" s="11"/>
    </row>
    <row r="129" spans="2:17" ht="14.5">
      <c r="B129" s="11"/>
      <c r="C129" s="11"/>
      <c r="D129" s="11"/>
      <c r="E129" s="11"/>
      <c r="F129" s="11"/>
      <c r="G129" s="11"/>
      <c r="H129" s="11"/>
      <c r="I129" s="11"/>
      <c r="J129" s="11"/>
      <c r="K129" s="11"/>
      <c r="L129" s="11"/>
      <c r="M129" s="11"/>
      <c r="N129" s="11"/>
      <c r="O129" s="11"/>
      <c r="P129" s="11"/>
      <c r="Q129" s="11"/>
    </row>
    <row r="130" spans="2:17" ht="14.5">
      <c r="B130" s="11"/>
      <c r="C130" s="11"/>
      <c r="D130" s="11"/>
      <c r="E130" s="11"/>
      <c r="F130" s="11"/>
      <c r="G130" s="11"/>
      <c r="H130" s="11"/>
      <c r="I130" s="11"/>
      <c r="J130" s="11"/>
      <c r="K130" s="11"/>
      <c r="L130" s="11"/>
      <c r="M130" s="11"/>
      <c r="N130" s="11"/>
      <c r="O130" s="11"/>
      <c r="P130" s="11"/>
      <c r="Q130" s="11"/>
    </row>
    <row r="131" spans="2:17" ht="14.5">
      <c r="B131" s="11"/>
      <c r="C131" s="11"/>
      <c r="D131" s="11"/>
      <c r="E131" s="11"/>
      <c r="F131" s="11"/>
      <c r="G131" s="11"/>
      <c r="H131" s="11"/>
      <c r="I131" s="11"/>
      <c r="J131" s="11"/>
      <c r="K131" s="11"/>
      <c r="L131" s="11"/>
      <c r="M131" s="11"/>
      <c r="N131" s="11"/>
      <c r="O131" s="11"/>
      <c r="P131" s="11"/>
      <c r="Q131" s="11"/>
    </row>
    <row r="132" spans="2:17" ht="14.5">
      <c r="B132" s="11"/>
      <c r="C132" s="11"/>
      <c r="D132" s="11"/>
      <c r="E132" s="11"/>
      <c r="F132" s="11"/>
      <c r="G132" s="11"/>
      <c r="H132" s="11"/>
      <c r="I132" s="11"/>
      <c r="J132" s="11"/>
      <c r="K132" s="11"/>
      <c r="L132" s="11"/>
      <c r="M132" s="11"/>
      <c r="N132" s="11"/>
      <c r="O132" s="11"/>
      <c r="P132" s="11"/>
      <c r="Q132" s="11"/>
    </row>
    <row r="133" spans="2:17" ht="14.5">
      <c r="B133" s="11"/>
      <c r="C133" s="11"/>
      <c r="D133" s="11"/>
      <c r="E133" s="11"/>
      <c r="F133" s="11"/>
      <c r="G133" s="11"/>
      <c r="H133" s="11"/>
      <c r="I133" s="11"/>
      <c r="J133" s="11"/>
      <c r="K133" s="11"/>
      <c r="L133" s="11"/>
      <c r="M133" s="11"/>
      <c r="N133" s="11"/>
      <c r="O133" s="11"/>
      <c r="P133" s="11"/>
      <c r="Q133" s="11"/>
    </row>
  </sheetData>
  <sheetProtection sheet="1" selectLockedCells="1"/>
  <mergeCells count="10">
    <mergeCell ref="B91:F124"/>
    <mergeCell ref="B48:G48"/>
    <mergeCell ref="B4:G4"/>
    <mergeCell ref="B52:F85"/>
    <mergeCell ref="B34:H35"/>
    <mergeCell ref="B36:H37"/>
    <mergeCell ref="B38:H39"/>
    <mergeCell ref="B40:H41"/>
    <mergeCell ref="B42:H43"/>
    <mergeCell ref="B44:H44"/>
  </mergeCells>
  <conditionalFormatting sqref="A1:XFD1048576">
    <cfRule type="expression" dxfId="90" priority="2">
      <formula>$R$1="Nei"</formula>
    </cfRule>
  </conditionalFormatting>
  <conditionalFormatting sqref="R1">
    <cfRule type="cellIs" dxfId="89" priority="1" operator="equal">
      <formula>"Nei"</formula>
    </cfRule>
  </conditionalFormatting>
  <dataValidations count="4">
    <dataValidation type="decimal" allowBlank="1" showInputMessage="1" showErrorMessage="1" errorTitle="Ugyldig input" error="Input må være et tall" sqref="F23:H28" xr:uid="{89BE2AA9-E071-4746-866B-47F4134B12EF}">
      <formula1>-999999999999</formula1>
      <formula2>99999999999</formula2>
    </dataValidation>
    <dataValidation type="list" allowBlank="1" showInputMessage="1" showErrorMessage="1" errorTitle="Ugyldig input" error="Velg en gyldig kategori i nedtrekksmenyen." sqref="B11:B16 B23:B28" xr:uid="{A84B2CD4-69F2-4AD3-8A86-B0FD46640376}">
      <mc:AlternateContent xmlns:x12ac="http://schemas.microsoft.com/office/spreadsheetml/2011/1/ac" xmlns:mc="http://schemas.openxmlformats.org/markup-compatibility/2006">
        <mc:Choice Requires="x12ac">
          <x12ac:list>Bebygd, Fulldyrka jord, Overflatedyrka jord, Innmarksbeite," Skog, særs høy bonitet"," Skog, høy bonitet"," Skog, middels bonitet"," Skog, lav bonitet", Uproduktiv skog, Myr, Åpen jorddekt fastmark, Åpen skrinn fastmark, Ikke klassifisert.</x12ac:list>
        </mc:Choice>
        <mc:Fallback>
          <formula1>"Bebygd, Fulldyrka jord, Overflatedyrka jord, Innmarksbeite, Skog, særs høy bonitet, Skog, høy bonitet, Skog, middels bonitet, Skog, lav bonitet, Uproduktiv skog, Myr, Åpen jorddekt fastmark, Åpen skrinn fastmark, Ikke klassifisert."</formula1>
        </mc:Fallback>
      </mc:AlternateContent>
    </dataValidation>
    <dataValidation type="list" allowBlank="1" showInputMessage="1" showErrorMessage="1" errorTitle="Ugyldig input" error="Velg en gyldig kategori i nedtrekksmenyen." sqref="C11:C16 C23:C28" xr:uid="{AE72F988-EE74-427C-9FD9-255644B6D895}">
      <formula1>"Mineraljord,Organisk jord"</formula1>
    </dataValidation>
    <dataValidation type="decimal" allowBlank="1" showInputMessage="1" showErrorMessage="1" errorTitle="Ugyldig input" error="Input må være et tall" sqref="F11:H16" xr:uid="{9B163D19-EF81-4C62-B48C-12B4444073E9}">
      <formula1>-99999999999</formula1>
      <formula2>99999999999</formula2>
    </dataValidation>
  </dataValidations>
  <pageMargins left="0.7" right="0.7" top="0.75" bottom="0.75" header="0.3" footer="0.3"/>
  <pageSetup paperSize="9" orientation="portrait" r:id="rId1"/>
  <headerFooter>
    <oddFooter>&amp;L_x000D_&amp;1#&amp;"Calibri"&amp;8&amp;K000000 Klasse: Åpen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241C-3155-4729-AAA9-C0E2CE4BDD1B}">
  <sheetPr codeName="Sheet7">
    <tabColor rgb="FFB8E6CD"/>
  </sheetPr>
  <dimension ref="A2:P166"/>
  <sheetViews>
    <sheetView showGridLines="0" zoomScale="80" zoomScaleNormal="80" workbookViewId="0">
      <selection activeCell="B129" sqref="B129:E135"/>
    </sheetView>
  </sheetViews>
  <sheetFormatPr baseColWidth="10" defaultColWidth="11.453125" defaultRowHeight="14"/>
  <cols>
    <col min="1" max="1" width="11.453125" style="1"/>
    <col min="2" max="2" width="66.81640625" style="1" customWidth="1"/>
    <col min="3" max="3" width="14.453125" style="1" customWidth="1"/>
    <col min="4" max="4" width="44.54296875" style="1" customWidth="1"/>
    <col min="5" max="6" width="40.54296875" style="1" customWidth="1"/>
    <col min="7" max="7" width="44.54296875" style="1" customWidth="1"/>
    <col min="8" max="14" width="11.453125" style="1"/>
    <col min="15" max="16" width="0" style="1" hidden="1" customWidth="1"/>
    <col min="17" max="16384" width="11.453125" style="1"/>
  </cols>
  <sheetData>
    <row r="2" spans="1:16" ht="30" customHeight="1">
      <c r="B2" s="102" t="s">
        <v>168</v>
      </c>
      <c r="O2" s="118" t="s">
        <v>169</v>
      </c>
      <c r="P2" s="118"/>
    </row>
    <row r="3" spans="1:16" ht="2.15" customHeight="1">
      <c r="B3" s="15"/>
      <c r="O3" s="120" t="s">
        <v>170</v>
      </c>
      <c r="P3" s="120">
        <f>Sammendrag!B28</f>
        <v>0</v>
      </c>
    </row>
    <row r="4" spans="1:16" ht="18.5">
      <c r="B4" s="325" t="s">
        <v>171</v>
      </c>
      <c r="C4" s="325"/>
      <c r="D4" s="325"/>
      <c r="E4" s="325"/>
      <c r="F4" s="325"/>
      <c r="G4" s="325"/>
      <c r="O4" s="120" t="s">
        <v>172</v>
      </c>
      <c r="P4" s="120">
        <f>Sammendrag!B29</f>
        <v>0</v>
      </c>
    </row>
    <row r="5" spans="1:16" ht="6" customHeight="1">
      <c r="B5" s="9"/>
      <c r="C5" s="9"/>
      <c r="D5" s="9"/>
      <c r="E5" s="9"/>
      <c r="F5" s="9"/>
      <c r="G5" s="9"/>
      <c r="O5" s="120" t="s">
        <v>173</v>
      </c>
      <c r="P5" s="120">
        <f>Sammendrag!B30</f>
        <v>0</v>
      </c>
    </row>
    <row r="6" spans="1:16" ht="6" customHeight="1">
      <c r="B6" s="9"/>
      <c r="C6" s="9"/>
      <c r="D6" s="9"/>
      <c r="E6" s="9"/>
      <c r="F6" s="9"/>
      <c r="G6" s="9"/>
      <c r="O6" s="120"/>
      <c r="P6" s="120"/>
    </row>
    <row r="7" spans="1:16" ht="42.75" customHeight="1">
      <c r="B7" s="122" t="s">
        <v>174</v>
      </c>
      <c r="C7" s="123"/>
      <c r="D7" s="124" t="s">
        <v>175</v>
      </c>
      <c r="E7" s="124" t="s">
        <v>25</v>
      </c>
      <c r="F7" s="122" t="s">
        <v>176</v>
      </c>
      <c r="G7" s="124" t="s">
        <v>177</v>
      </c>
      <c r="O7" s="118"/>
      <c r="P7" s="118"/>
    </row>
    <row r="8" spans="1:16" ht="26.25" customHeight="1">
      <c r="A8" s="96"/>
      <c r="B8" s="97" t="s">
        <v>178</v>
      </c>
      <c r="C8" s="98" t="s">
        <v>179</v>
      </c>
      <c r="D8" s="136">
        <f>IF(ISTEXT(BTAnybygg), 0, Nybygg!D19*BTAnybygg)</f>
        <v>0</v>
      </c>
      <c r="E8" s="136">
        <f>IF(ISTEXT(BTA), 0, Bevaring!D19*BTA)</f>
        <v>0</v>
      </c>
      <c r="F8" s="137"/>
      <c r="G8" s="99">
        <f>IFERROR(D8/E8,0)</f>
        <v>0</v>
      </c>
      <c r="O8" s="118" t="s">
        <v>180</v>
      </c>
      <c r="P8" s="118" t="s">
        <v>179</v>
      </c>
    </row>
    <row r="9" spans="1:16" ht="26.25" customHeight="1">
      <c r="A9" s="96"/>
      <c r="B9" s="97" t="s">
        <v>181</v>
      </c>
      <c r="C9" s="98" t="s">
        <v>182</v>
      </c>
      <c r="D9" s="136">
        <f>IF(ISTEXT(BTAnybygg),0,(Nybygg!E19*BTAnybygg)+Nybygg!C36)</f>
        <v>0</v>
      </c>
      <c r="E9" s="136">
        <f>IF(ISTEXT(BTA),0,(Bevaring!E19*BTA)+Bevaring!C35)</f>
        <v>0</v>
      </c>
      <c r="F9" s="137"/>
      <c r="G9" s="99">
        <f t="shared" ref="G9:G15" si="0">IFERROR(D9/E9,0)</f>
        <v>0</v>
      </c>
      <c r="O9" s="118" t="s">
        <v>183</v>
      </c>
      <c r="P9" s="118" t="s">
        <v>182</v>
      </c>
    </row>
    <row r="10" spans="1:16" ht="26.25" customHeight="1">
      <c r="A10" s="96"/>
      <c r="B10" s="97" t="s">
        <v>184</v>
      </c>
      <c r="C10" s="98" t="s">
        <v>185</v>
      </c>
      <c r="D10" s="136">
        <f>IF(ISTEXT(BTAnybygg),0,(Nybygg!F19*BTAnybygg)+Nybygg!C37+Nybygg!C38)</f>
        <v>0</v>
      </c>
      <c r="E10" s="136">
        <f>IF(ISTEXT(BTA),0,(Bevaring!F19*BTA)+Bevaring!C36+Bevaring!C37)</f>
        <v>0</v>
      </c>
      <c r="F10" s="137"/>
      <c r="G10" s="99">
        <f t="shared" si="0"/>
        <v>0</v>
      </c>
      <c r="O10" s="118" t="s">
        <v>186</v>
      </c>
      <c r="P10" s="118" t="s">
        <v>185</v>
      </c>
    </row>
    <row r="11" spans="1:16" ht="26.25" customHeight="1">
      <c r="A11" s="96"/>
      <c r="B11" s="97" t="s">
        <v>187</v>
      </c>
      <c r="C11" s="98" t="s">
        <v>185</v>
      </c>
      <c r="D11" s="137"/>
      <c r="E11" s="137"/>
      <c r="F11" s="136">
        <f>SUM(Natur!H11:H16)*1000</f>
        <v>0</v>
      </c>
      <c r="G11" s="99">
        <f t="shared" si="0"/>
        <v>0</v>
      </c>
      <c r="O11" s="118" t="s">
        <v>188</v>
      </c>
      <c r="P11" s="118" t="s">
        <v>185</v>
      </c>
    </row>
    <row r="12" spans="1:16" ht="26.25" customHeight="1">
      <c r="A12" s="96"/>
      <c r="B12" s="97" t="s">
        <v>189</v>
      </c>
      <c r="C12" s="98" t="s">
        <v>190</v>
      </c>
      <c r="D12" s="136">
        <f>IF(ISTEXT(BTAnybygg), 0, Nybygg!G19*BTAnybygg)</f>
        <v>0</v>
      </c>
      <c r="E12" s="136">
        <f>IF(ISTEXT(BTA), 0, Bevaring!G19*BTA)</f>
        <v>0</v>
      </c>
      <c r="F12" s="137"/>
      <c r="G12" s="99">
        <f t="shared" si="0"/>
        <v>0</v>
      </c>
      <c r="O12" s="118" t="s">
        <v>191</v>
      </c>
      <c r="P12" s="118" t="s">
        <v>190</v>
      </c>
    </row>
    <row r="13" spans="1:16" ht="26.25" customHeight="1">
      <c r="A13" s="96"/>
      <c r="B13" s="97" t="s">
        <v>192</v>
      </c>
      <c r="C13" s="98" t="s">
        <v>193</v>
      </c>
      <c r="D13" s="136">
        <f>IF(ISTEXT(BTAnybygg), 0, Nybygg!H19*BTAnybygg)</f>
        <v>0</v>
      </c>
      <c r="E13" s="136">
        <f>IF(ISTEXT(BTA), 0, Bevaring!H19*BTA)</f>
        <v>0</v>
      </c>
      <c r="F13" s="137"/>
      <c r="G13" s="99">
        <f t="shared" si="0"/>
        <v>0</v>
      </c>
      <c r="O13" s="118" t="s">
        <v>194</v>
      </c>
      <c r="P13" s="118" t="s">
        <v>193</v>
      </c>
    </row>
    <row r="14" spans="1:16" ht="26.25" customHeight="1">
      <c r="A14" s="96"/>
      <c r="B14" s="97" t="s">
        <v>195</v>
      </c>
      <c r="C14" s="98" t="s">
        <v>196</v>
      </c>
      <c r="D14" s="136">
        <f>Nybygg!G62</f>
        <v>0</v>
      </c>
      <c r="E14" s="136">
        <f>Bevaring!G61</f>
        <v>0</v>
      </c>
      <c r="F14" s="137"/>
      <c r="G14" s="99">
        <f t="shared" si="0"/>
        <v>0</v>
      </c>
      <c r="O14" s="118" t="s">
        <v>197</v>
      </c>
      <c r="P14" s="118" t="s">
        <v>196</v>
      </c>
    </row>
    <row r="15" spans="1:16" ht="26.25" customHeight="1">
      <c r="A15" s="96"/>
      <c r="B15" s="97" t="s">
        <v>198</v>
      </c>
      <c r="C15" s="98" t="s">
        <v>199</v>
      </c>
      <c r="D15" s="136">
        <f>Nybygg!C83</f>
        <v>0</v>
      </c>
      <c r="E15" s="136">
        <f>Bevaring!C82</f>
        <v>0</v>
      </c>
      <c r="F15" s="137"/>
      <c r="G15" s="99">
        <f t="shared" si="0"/>
        <v>0</v>
      </c>
      <c r="O15" s="118" t="s">
        <v>200</v>
      </c>
      <c r="P15" s="118" t="s">
        <v>199</v>
      </c>
    </row>
    <row r="16" spans="1:16" ht="26.25" customHeight="1">
      <c r="A16" s="96"/>
      <c r="B16" s="97" t="s">
        <v>201</v>
      </c>
      <c r="C16" s="98" t="s">
        <v>202</v>
      </c>
      <c r="D16" s="136">
        <f>Nybygg!C97+Nybygg!C98</f>
        <v>0</v>
      </c>
      <c r="E16" s="136">
        <f>Bevaring!C96</f>
        <v>0</v>
      </c>
      <c r="F16" s="137"/>
      <c r="G16" s="99">
        <f>IFERROR(D16/E16,0)</f>
        <v>0</v>
      </c>
      <c r="O16" s="118" t="s">
        <v>203</v>
      </c>
      <c r="P16" s="118" t="s">
        <v>202</v>
      </c>
    </row>
    <row r="17" spans="1:16" ht="16">
      <c r="B17" s="404"/>
      <c r="C17" s="404"/>
      <c r="D17" s="117"/>
      <c r="E17" s="117"/>
      <c r="F17" s="117"/>
      <c r="G17" s="100"/>
      <c r="O17" s="3"/>
      <c r="P17" s="3"/>
    </row>
    <row r="18" spans="1:16" ht="25.5" customHeight="1">
      <c r="B18" s="405" t="s">
        <v>204</v>
      </c>
      <c r="C18" s="405"/>
      <c r="D18" s="138">
        <f>SUM(D8:D16)</f>
        <v>0</v>
      </c>
      <c r="E18" s="138">
        <f>SUM(E8:E16)</f>
        <v>0</v>
      </c>
      <c r="F18" s="139">
        <f>F11</f>
        <v>0</v>
      </c>
      <c r="G18" s="101">
        <f>IFERROR(D18/E18,0)</f>
        <v>0</v>
      </c>
    </row>
    <row r="19" spans="1:16" ht="24.75" customHeight="1">
      <c r="B19" s="405" t="s">
        <v>205</v>
      </c>
      <c r="C19" s="405"/>
      <c r="D19" s="139">
        <f>D18/1000</f>
        <v>0</v>
      </c>
      <c r="E19" s="139">
        <f>E18/1000</f>
        <v>0</v>
      </c>
      <c r="F19" s="139">
        <f>F18/1000</f>
        <v>0</v>
      </c>
      <c r="G19" s="101">
        <f t="shared" ref="G19:G22" si="1">IFERROR(D19/E19,0)</f>
        <v>0</v>
      </c>
    </row>
    <row r="20" spans="1:16" ht="24" customHeight="1">
      <c r="B20" s="406" t="s">
        <v>206</v>
      </c>
      <c r="C20" s="406"/>
      <c r="D20" s="140">
        <f>D18/50</f>
        <v>0</v>
      </c>
      <c r="E20" s="140">
        <f>E18/50</f>
        <v>0</v>
      </c>
      <c r="F20" s="140">
        <f>F18/20</f>
        <v>0</v>
      </c>
      <c r="G20" s="99">
        <f t="shared" si="1"/>
        <v>0</v>
      </c>
    </row>
    <row r="21" spans="1:16" ht="24" customHeight="1">
      <c r="B21" s="406" t="s">
        <v>207</v>
      </c>
      <c r="C21" s="406"/>
      <c r="D21" s="140">
        <f>IF(ISTEXT(BTAnybygg),0,D18/BTAnybygg)</f>
        <v>0</v>
      </c>
      <c r="E21" s="140">
        <f>IF(ISTEXT(BTA),0,E18/BTA)</f>
        <v>0</v>
      </c>
      <c r="F21" s="137"/>
      <c r="G21" s="99">
        <f t="shared" si="1"/>
        <v>0</v>
      </c>
    </row>
    <row r="22" spans="1:16" ht="24" customHeight="1">
      <c r="B22" s="406" t="s">
        <v>208</v>
      </c>
      <c r="C22" s="406"/>
      <c r="D22" s="140">
        <f>IF(ISTEXT(BTAnybygg),0,D20/BTAnybygg)</f>
        <v>0</v>
      </c>
      <c r="E22" s="140">
        <f>IF(ISTEXT(BTA),0,E20/BTA)</f>
        <v>0</v>
      </c>
      <c r="F22" s="137"/>
      <c r="G22" s="99">
        <f t="shared" si="1"/>
        <v>0</v>
      </c>
    </row>
    <row r="23" spans="1:16" ht="24" customHeight="1">
      <c r="B23" s="126"/>
      <c r="C23" s="126"/>
      <c r="D23" s="126"/>
      <c r="E23" s="126"/>
      <c r="F23" s="126"/>
      <c r="G23" s="126"/>
    </row>
    <row r="24" spans="1:16" ht="16">
      <c r="B24" s="126"/>
      <c r="C24" s="126"/>
      <c r="D24" s="127"/>
      <c r="E24" s="127"/>
      <c r="F24" s="8"/>
      <c r="G24" s="128"/>
    </row>
    <row r="25" spans="1:16" s="130" customFormat="1" ht="25.4" customHeight="1">
      <c r="B25" s="131" t="s">
        <v>143</v>
      </c>
      <c r="C25" s="131" t="s">
        <v>95</v>
      </c>
      <c r="D25" s="132"/>
      <c r="E25" s="132"/>
      <c r="F25" s="133"/>
      <c r="G25" s="134"/>
    </row>
    <row r="26" spans="1:16" ht="32">
      <c r="A26" s="96"/>
      <c r="B26" s="97" t="s">
        <v>209</v>
      </c>
      <c r="C26" s="98" t="s">
        <v>145</v>
      </c>
      <c r="D26" s="136">
        <f>Nybygg!B113</f>
        <v>0</v>
      </c>
      <c r="E26" s="136">
        <f>Bevaring!B111</f>
        <v>0</v>
      </c>
      <c r="F26" s="128"/>
      <c r="G26" s="128"/>
      <c r="O26" s="118"/>
      <c r="P26" s="118"/>
    </row>
    <row r="27" spans="1:16">
      <c r="B27" s="7"/>
      <c r="C27" s="7"/>
      <c r="D27" s="8"/>
      <c r="E27" s="8"/>
      <c r="F27" s="8"/>
      <c r="G27" s="3"/>
    </row>
    <row r="28" spans="1:16">
      <c r="B28" s="7"/>
      <c r="C28" s="7"/>
      <c r="D28" s="8"/>
      <c r="E28" s="8"/>
      <c r="F28" s="8"/>
      <c r="G28" s="3"/>
    </row>
    <row r="29" spans="1:16">
      <c r="B29" s="7"/>
      <c r="C29" s="7"/>
      <c r="D29" s="8"/>
      <c r="E29" s="8"/>
      <c r="F29" s="8"/>
      <c r="G29" s="3"/>
    </row>
    <row r="30" spans="1:16">
      <c r="B30" s="7"/>
      <c r="C30" s="7"/>
      <c r="D30" s="8"/>
      <c r="E30" s="8"/>
      <c r="F30" s="8"/>
      <c r="G30" s="3"/>
    </row>
    <row r="31" spans="1:16">
      <c r="B31" s="7"/>
      <c r="C31" s="7"/>
      <c r="D31" s="8"/>
      <c r="E31" s="8"/>
      <c r="F31" s="8"/>
      <c r="G31" s="3"/>
    </row>
    <row r="32" spans="1:16">
      <c r="B32" s="7"/>
      <c r="C32" s="7"/>
      <c r="D32" s="8"/>
      <c r="E32" s="8"/>
      <c r="F32" s="8"/>
      <c r="G32" s="3"/>
    </row>
    <row r="33" spans="2:7">
      <c r="B33" s="7"/>
      <c r="C33" s="7"/>
      <c r="D33" s="8"/>
      <c r="E33" s="8"/>
      <c r="F33" s="8"/>
      <c r="G33" s="3"/>
    </row>
    <row r="34" spans="2:7">
      <c r="B34" s="7"/>
      <c r="C34" s="7"/>
      <c r="D34" s="8"/>
      <c r="E34" s="8"/>
      <c r="F34" s="8"/>
      <c r="G34" s="3"/>
    </row>
    <row r="35" spans="2:7">
      <c r="B35" s="7"/>
      <c r="C35" s="7"/>
      <c r="D35" s="8"/>
      <c r="E35" s="8"/>
      <c r="F35" s="8"/>
      <c r="G35" s="3"/>
    </row>
    <row r="36" spans="2:7">
      <c r="B36" s="7"/>
      <c r="C36" s="7"/>
      <c r="D36" s="8"/>
      <c r="E36" s="8"/>
      <c r="F36" s="8"/>
      <c r="G36" s="3"/>
    </row>
    <row r="37" spans="2:7">
      <c r="B37" s="7"/>
      <c r="C37" s="7"/>
      <c r="D37" s="8"/>
      <c r="E37" s="8"/>
      <c r="F37" s="8"/>
      <c r="G37" s="3"/>
    </row>
    <row r="38" spans="2:7">
      <c r="B38" s="7"/>
      <c r="C38" s="7"/>
      <c r="D38" s="8"/>
      <c r="E38" s="8"/>
      <c r="F38" s="8"/>
      <c r="G38" s="3"/>
    </row>
    <row r="39" spans="2:7">
      <c r="B39" s="7"/>
      <c r="C39" s="7"/>
      <c r="D39" s="8"/>
      <c r="E39" s="8"/>
      <c r="F39" s="8"/>
      <c r="G39" s="3"/>
    </row>
    <row r="40" spans="2:7">
      <c r="B40" s="7"/>
      <c r="C40" s="7"/>
      <c r="D40" s="8"/>
      <c r="E40" s="8"/>
      <c r="F40" s="8"/>
      <c r="G40" s="3"/>
    </row>
    <row r="41" spans="2:7">
      <c r="B41" s="7"/>
      <c r="C41" s="7"/>
      <c r="D41" s="8"/>
      <c r="E41" s="8"/>
      <c r="F41" s="8"/>
      <c r="G41" s="3"/>
    </row>
    <row r="42" spans="2:7">
      <c r="B42" s="7"/>
      <c r="C42" s="7"/>
      <c r="D42" s="8"/>
      <c r="E42" s="8"/>
      <c r="F42" s="8"/>
      <c r="G42" s="3"/>
    </row>
    <row r="43" spans="2:7">
      <c r="B43" s="7"/>
      <c r="C43" s="7"/>
      <c r="D43" s="8"/>
      <c r="E43" s="8"/>
      <c r="F43" s="8"/>
      <c r="G43" s="3"/>
    </row>
    <row r="44" spans="2:7">
      <c r="B44" s="7"/>
      <c r="C44" s="7"/>
      <c r="D44" s="8"/>
      <c r="E44" s="8"/>
      <c r="F44" s="8"/>
      <c r="G44" s="3"/>
    </row>
    <row r="45" spans="2:7">
      <c r="B45" s="7"/>
      <c r="C45" s="7"/>
      <c r="D45" s="8"/>
      <c r="E45" s="8"/>
      <c r="F45" s="8"/>
      <c r="G45" s="3"/>
    </row>
    <row r="46" spans="2:7">
      <c r="B46" s="7"/>
      <c r="C46" s="7"/>
      <c r="D46" s="8"/>
      <c r="E46" s="8"/>
      <c r="F46" s="8"/>
      <c r="G46" s="3"/>
    </row>
    <row r="47" spans="2:7">
      <c r="B47" s="7"/>
      <c r="C47" s="7"/>
      <c r="D47" s="8"/>
      <c r="E47" s="8"/>
      <c r="F47" s="8"/>
      <c r="G47" s="3"/>
    </row>
    <row r="48" spans="2:7">
      <c r="B48" s="7"/>
      <c r="C48" s="7"/>
      <c r="D48" s="8"/>
      <c r="E48" s="8"/>
      <c r="F48" s="8"/>
      <c r="G48" s="3"/>
    </row>
    <row r="49" spans="2:7">
      <c r="B49" s="7"/>
      <c r="C49" s="7"/>
      <c r="D49" s="8"/>
      <c r="E49" s="8"/>
      <c r="F49" s="8"/>
      <c r="G49" s="3"/>
    </row>
    <row r="50" spans="2:7">
      <c r="B50" s="7"/>
      <c r="C50" s="7"/>
      <c r="D50" s="8"/>
      <c r="E50" s="8"/>
      <c r="F50" s="8"/>
      <c r="G50" s="3"/>
    </row>
    <row r="51" spans="2:7">
      <c r="B51" s="7"/>
      <c r="C51" s="7"/>
      <c r="D51" s="8"/>
      <c r="E51" s="8"/>
      <c r="F51" s="8"/>
      <c r="G51" s="3"/>
    </row>
    <row r="52" spans="2:7">
      <c r="B52" s="7"/>
      <c r="C52" s="7"/>
      <c r="D52" s="8"/>
      <c r="E52" s="8"/>
      <c r="F52" s="8"/>
      <c r="G52" s="3"/>
    </row>
    <row r="53" spans="2:7">
      <c r="B53" s="7"/>
      <c r="C53" s="7"/>
      <c r="D53" s="8"/>
      <c r="E53" s="8"/>
      <c r="F53" s="8"/>
      <c r="G53" s="3"/>
    </row>
    <row r="54" spans="2:7">
      <c r="B54" s="7"/>
      <c r="C54" s="7"/>
      <c r="D54" s="8"/>
      <c r="E54" s="8"/>
      <c r="F54" s="8"/>
      <c r="G54" s="3"/>
    </row>
    <row r="55" spans="2:7">
      <c r="B55" s="7"/>
      <c r="C55" s="7"/>
      <c r="D55" s="8"/>
      <c r="E55" s="8"/>
      <c r="F55" s="8"/>
      <c r="G55" s="3"/>
    </row>
    <row r="56" spans="2:7">
      <c r="B56" s="7"/>
      <c r="C56" s="7"/>
      <c r="D56" s="8"/>
      <c r="E56" s="8"/>
      <c r="F56" s="8"/>
      <c r="G56" s="3"/>
    </row>
    <row r="57" spans="2:7">
      <c r="B57" s="7"/>
      <c r="C57" s="7"/>
      <c r="D57" s="8"/>
      <c r="E57" s="8"/>
      <c r="F57" s="8"/>
      <c r="G57" s="3"/>
    </row>
    <row r="58" spans="2:7">
      <c r="B58" s="7"/>
      <c r="C58" s="7"/>
      <c r="D58" s="8"/>
      <c r="E58" s="8"/>
      <c r="F58" s="8"/>
      <c r="G58" s="3"/>
    </row>
    <row r="59" spans="2:7">
      <c r="B59" s="7"/>
      <c r="C59" s="7"/>
      <c r="D59" s="8"/>
      <c r="E59" s="8"/>
      <c r="F59" s="8"/>
      <c r="G59" s="3"/>
    </row>
    <row r="60" spans="2:7">
      <c r="B60" s="7"/>
      <c r="C60" s="7"/>
      <c r="D60" s="8"/>
      <c r="E60" s="8"/>
      <c r="F60" s="8"/>
      <c r="G60" s="3"/>
    </row>
    <row r="61" spans="2:7">
      <c r="B61" s="7"/>
      <c r="C61" s="7"/>
      <c r="D61" s="8"/>
      <c r="E61" s="8"/>
      <c r="F61" s="8"/>
      <c r="G61" s="3"/>
    </row>
    <row r="121" spans="2:7" ht="6" customHeight="1"/>
    <row r="122" spans="2:7" ht="6" customHeight="1">
      <c r="B122" s="7"/>
      <c r="C122" s="7"/>
      <c r="D122" s="8"/>
      <c r="E122" s="8"/>
      <c r="F122" s="8"/>
      <c r="G122" s="3"/>
    </row>
    <row r="123" spans="2:7" ht="6" customHeight="1">
      <c r="B123" s="7"/>
      <c r="C123" s="7"/>
      <c r="D123" s="8"/>
      <c r="E123" s="8"/>
      <c r="F123" s="8"/>
      <c r="G123" s="3"/>
    </row>
    <row r="124" spans="2:7" ht="6" customHeight="1">
      <c r="B124" s="7"/>
      <c r="C124" s="7"/>
      <c r="D124" s="8"/>
      <c r="E124" s="8"/>
      <c r="F124" s="8"/>
      <c r="G124" s="3"/>
    </row>
    <row r="125" spans="2:7" ht="6" customHeight="1"/>
    <row r="126" spans="2:7" ht="21">
      <c r="B126" s="20" t="s">
        <v>210</v>
      </c>
    </row>
    <row r="127" spans="2:7" ht="18.5">
      <c r="B127" s="54" t="s">
        <v>211</v>
      </c>
    </row>
    <row r="128" spans="2:7" ht="14.5">
      <c r="B128" s="4"/>
    </row>
    <row r="129" spans="2:5">
      <c r="B129" s="395"/>
      <c r="C129" s="396"/>
      <c r="D129" s="396"/>
      <c r="E129" s="397"/>
    </row>
    <row r="130" spans="2:5">
      <c r="B130" s="398"/>
      <c r="C130" s="399"/>
      <c r="D130" s="399"/>
      <c r="E130" s="400"/>
    </row>
    <row r="131" spans="2:5">
      <c r="B131" s="398"/>
      <c r="C131" s="399"/>
      <c r="D131" s="399"/>
      <c r="E131" s="400"/>
    </row>
    <row r="132" spans="2:5">
      <c r="B132" s="398"/>
      <c r="C132" s="399"/>
      <c r="D132" s="399"/>
      <c r="E132" s="400"/>
    </row>
    <row r="133" spans="2:5">
      <c r="B133" s="398"/>
      <c r="C133" s="399"/>
      <c r="D133" s="399"/>
      <c r="E133" s="400"/>
    </row>
    <row r="134" spans="2:5">
      <c r="B134" s="398"/>
      <c r="C134" s="399"/>
      <c r="D134" s="399"/>
      <c r="E134" s="400"/>
    </row>
    <row r="135" spans="2:5">
      <c r="B135" s="401"/>
      <c r="C135" s="402"/>
      <c r="D135" s="402"/>
      <c r="E135" s="403"/>
    </row>
    <row r="136" spans="2:5">
      <c r="B136" s="14"/>
      <c r="C136" s="14"/>
      <c r="D136" s="14"/>
      <c r="E136" s="14"/>
    </row>
    <row r="137" spans="2:5" ht="8.15" customHeight="1">
      <c r="B137" s="14"/>
      <c r="C137" s="14"/>
      <c r="D137" s="14"/>
      <c r="E137" s="14"/>
    </row>
    <row r="138" spans="2:5" ht="8.15" customHeight="1">
      <c r="B138" s="14"/>
      <c r="C138" s="14"/>
      <c r="D138" s="14"/>
      <c r="E138" s="14"/>
    </row>
    <row r="139" spans="2:5" ht="8.15" customHeight="1"/>
    <row r="140" spans="2:5" ht="21">
      <c r="B140" s="20" t="s">
        <v>212</v>
      </c>
      <c r="C140" s="10"/>
    </row>
    <row r="141" spans="2:5" ht="18.5">
      <c r="B141" s="54" t="s">
        <v>213</v>
      </c>
      <c r="C141" s="10"/>
    </row>
    <row r="142" spans="2:5" ht="14.5">
      <c r="B142" s="4"/>
    </row>
    <row r="143" spans="2:5">
      <c r="B143" s="395" t="s">
        <v>214</v>
      </c>
      <c r="C143" s="396"/>
      <c r="D143" s="396"/>
      <c r="E143" s="397"/>
    </row>
    <row r="144" spans="2:5">
      <c r="B144" s="398"/>
      <c r="C144" s="399"/>
      <c r="D144" s="399"/>
      <c r="E144" s="400"/>
    </row>
    <row r="145" spans="2:5">
      <c r="B145" s="398"/>
      <c r="C145" s="399"/>
      <c r="D145" s="399"/>
      <c r="E145" s="400"/>
    </row>
    <row r="146" spans="2:5">
      <c r="B146" s="398"/>
      <c r="C146" s="399"/>
      <c r="D146" s="399"/>
      <c r="E146" s="400"/>
    </row>
    <row r="147" spans="2:5">
      <c r="B147" s="398"/>
      <c r="C147" s="399"/>
      <c r="D147" s="399"/>
      <c r="E147" s="400"/>
    </row>
    <row r="148" spans="2:5">
      <c r="B148" s="398"/>
      <c r="C148" s="399"/>
      <c r="D148" s="399"/>
      <c r="E148" s="400"/>
    </row>
    <row r="149" spans="2:5">
      <c r="B149" s="398"/>
      <c r="C149" s="399"/>
      <c r="D149" s="399"/>
      <c r="E149" s="400"/>
    </row>
    <row r="150" spans="2:5">
      <c r="B150" s="398"/>
      <c r="C150" s="399"/>
      <c r="D150" s="399"/>
      <c r="E150" s="400"/>
    </row>
    <row r="151" spans="2:5">
      <c r="B151" s="398"/>
      <c r="C151" s="399"/>
      <c r="D151" s="399"/>
      <c r="E151" s="400"/>
    </row>
    <row r="152" spans="2:5">
      <c r="B152" s="398"/>
      <c r="C152" s="399"/>
      <c r="D152" s="399"/>
      <c r="E152" s="400"/>
    </row>
    <row r="153" spans="2:5">
      <c r="B153" s="398"/>
      <c r="C153" s="399"/>
      <c r="D153" s="399"/>
      <c r="E153" s="400"/>
    </row>
    <row r="154" spans="2:5">
      <c r="B154" s="398"/>
      <c r="C154" s="399"/>
      <c r="D154" s="399"/>
      <c r="E154" s="400"/>
    </row>
    <row r="155" spans="2:5">
      <c r="B155" s="398"/>
      <c r="C155" s="399"/>
      <c r="D155" s="399"/>
      <c r="E155" s="400"/>
    </row>
    <row r="156" spans="2:5">
      <c r="B156" s="398"/>
      <c r="C156" s="399"/>
      <c r="D156" s="399"/>
      <c r="E156" s="400"/>
    </row>
    <row r="157" spans="2:5">
      <c r="B157" s="398"/>
      <c r="C157" s="399"/>
      <c r="D157" s="399"/>
      <c r="E157" s="400"/>
    </row>
    <row r="158" spans="2:5">
      <c r="B158" s="398"/>
      <c r="C158" s="399"/>
      <c r="D158" s="399"/>
      <c r="E158" s="400"/>
    </row>
    <row r="159" spans="2:5">
      <c r="B159" s="398"/>
      <c r="C159" s="399"/>
      <c r="D159" s="399"/>
      <c r="E159" s="400"/>
    </row>
    <row r="160" spans="2:5">
      <c r="B160" s="398"/>
      <c r="C160" s="399"/>
      <c r="D160" s="399"/>
      <c r="E160" s="400"/>
    </row>
    <row r="161" spans="2:5">
      <c r="B161" s="398"/>
      <c r="C161" s="399"/>
      <c r="D161" s="399"/>
      <c r="E161" s="400"/>
    </row>
    <row r="162" spans="2:5">
      <c r="B162" s="398"/>
      <c r="C162" s="399"/>
      <c r="D162" s="399"/>
      <c r="E162" s="400"/>
    </row>
    <row r="163" spans="2:5">
      <c r="B163" s="398"/>
      <c r="C163" s="399"/>
      <c r="D163" s="399"/>
      <c r="E163" s="400"/>
    </row>
    <row r="164" spans="2:5">
      <c r="B164" s="398"/>
      <c r="C164" s="399"/>
      <c r="D164" s="399"/>
      <c r="E164" s="400"/>
    </row>
    <row r="165" spans="2:5">
      <c r="B165" s="398"/>
      <c r="C165" s="399"/>
      <c r="D165" s="399"/>
      <c r="E165" s="400"/>
    </row>
    <row r="166" spans="2:5">
      <c r="B166" s="401"/>
      <c r="C166" s="402"/>
      <c r="D166" s="402"/>
      <c r="E166" s="403"/>
    </row>
  </sheetData>
  <sheetProtection sheet="1" objects="1" scenarios="1" selectLockedCells="1"/>
  <mergeCells count="9">
    <mergeCell ref="B129:E135"/>
    <mergeCell ref="B143:E166"/>
    <mergeCell ref="B4:G4"/>
    <mergeCell ref="B17:C17"/>
    <mergeCell ref="B18:C18"/>
    <mergeCell ref="B19:C19"/>
    <mergeCell ref="B20:C20"/>
    <mergeCell ref="B21:C21"/>
    <mergeCell ref="B22:C22"/>
  </mergeCells>
  <conditionalFormatting sqref="D8:D16 G8:G16 D18:D22 G18:G22 D24:D25 G24:G26">
    <cfRule type="expression" dxfId="88" priority="6">
      <formula>"AND($P$3=""Nei"";$P$4=""Nei"")"</formula>
    </cfRule>
  </conditionalFormatting>
  <conditionalFormatting sqref="D26:F26">
    <cfRule type="expression" dxfId="87" priority="2">
      <formula>$P$4="Nei"</formula>
    </cfRule>
    <cfRule type="expression" dxfId="86" priority="3">
      <formula>"AND($P$3=""Nei"";$P$4=""Nei"")"</formula>
    </cfRule>
  </conditionalFormatting>
  <conditionalFormatting sqref="E8:E16 G8:G16 E18:E22 G18:G22 E24:E25 G24:G26">
    <cfRule type="expression" dxfId="85" priority="5">
      <formula>$P$4="Nei"</formula>
    </cfRule>
  </conditionalFormatting>
  <conditionalFormatting sqref="F8:F16 F18:F22">
    <cfRule type="expression" dxfId="84" priority="4">
      <formula>$P$5="Nei"</formula>
    </cfRule>
  </conditionalFormatting>
  <pageMargins left="0.7" right="0.7" top="0.75" bottom="0.75" header="0.3" footer="0.3"/>
  <pageSetup orientation="portrait" r:id="rId1"/>
  <headerFooter>
    <oddFooter>&amp;L_x000D_&amp;1#&amp;"Calibri"&amp;8&amp;K000000 Klasse: Åpen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02472-614E-456E-B939-39891D520AEF}">
  <sheetPr codeName="Ark1">
    <tabColor theme="2" tint="-9.9978637043366805E-2"/>
  </sheetPr>
  <dimension ref="A1:C1048575"/>
  <sheetViews>
    <sheetView showGridLines="0" zoomScale="85" zoomScaleNormal="85" workbookViewId="0">
      <selection activeCell="B3" sqref="B3"/>
    </sheetView>
  </sheetViews>
  <sheetFormatPr baseColWidth="10" defaultColWidth="11.453125" defaultRowHeight="14.5"/>
  <cols>
    <col min="1" max="1" width="16.453125" style="184" customWidth="1"/>
    <col min="2" max="2" width="12.453125" style="180" customWidth="1"/>
    <col min="3" max="3" width="161.7265625" style="189" customWidth="1"/>
  </cols>
  <sheetData>
    <row r="1" spans="1:3" s="176" customFormat="1" ht="23.5">
      <c r="A1" s="181" t="s">
        <v>215</v>
      </c>
      <c r="B1" s="177" t="s">
        <v>216</v>
      </c>
      <c r="C1" s="185" t="s">
        <v>217</v>
      </c>
    </row>
    <row r="2" spans="1:3" ht="43.5">
      <c r="A2" s="200" t="s">
        <v>218</v>
      </c>
      <c r="B2" s="201">
        <v>45408</v>
      </c>
      <c r="C2" s="202" t="s">
        <v>219</v>
      </c>
    </row>
    <row r="3" spans="1:3" ht="29">
      <c r="A3" s="200" t="s">
        <v>220</v>
      </c>
      <c r="B3" s="201">
        <v>45469</v>
      </c>
      <c r="C3" s="202" t="s">
        <v>221</v>
      </c>
    </row>
    <row r="4" spans="1:3" ht="15" customHeight="1">
      <c r="A4" s="198"/>
      <c r="B4" s="199"/>
      <c r="C4" s="196"/>
    </row>
    <row r="5" spans="1:3" ht="15" customHeight="1">
      <c r="A5" s="198"/>
      <c r="B5" s="199"/>
      <c r="C5" s="196"/>
    </row>
    <row r="6" spans="1:3" ht="15" customHeight="1">
      <c r="A6" s="198"/>
      <c r="B6" s="199"/>
      <c r="C6" s="196"/>
    </row>
    <row r="7" spans="1:3" ht="15" customHeight="1">
      <c r="A7" s="198"/>
      <c r="B7" s="199"/>
      <c r="C7" s="196"/>
    </row>
    <row r="8" spans="1:3" ht="15" customHeight="1">
      <c r="A8" s="198"/>
      <c r="B8" s="199"/>
      <c r="C8" s="196"/>
    </row>
    <row r="9" spans="1:3" ht="15" customHeight="1">
      <c r="A9" s="198"/>
      <c r="B9" s="199"/>
      <c r="C9" s="196"/>
    </row>
    <row r="10" spans="1:3" ht="15" customHeight="1">
      <c r="A10" s="198"/>
      <c r="B10" s="199"/>
      <c r="C10" s="196"/>
    </row>
    <row r="11" spans="1:3" ht="15" customHeight="1">
      <c r="A11" s="198"/>
      <c r="B11" s="199"/>
      <c r="C11" s="196"/>
    </row>
    <row r="12" spans="1:3" ht="15" customHeight="1">
      <c r="A12" s="198"/>
      <c r="B12" s="199"/>
      <c r="C12" s="196"/>
    </row>
    <row r="13" spans="1:3" ht="15" customHeight="1">
      <c r="A13" s="198"/>
      <c r="B13" s="199"/>
      <c r="C13" s="196"/>
    </row>
    <row r="14" spans="1:3" ht="15" customHeight="1">
      <c r="A14" s="198"/>
      <c r="B14" s="199"/>
      <c r="C14" s="196"/>
    </row>
    <row r="15" spans="1:3" ht="15" customHeight="1">
      <c r="A15" s="198"/>
      <c r="B15" s="199"/>
      <c r="C15" s="196"/>
    </row>
    <row r="16" spans="1:3" ht="15" customHeight="1">
      <c r="A16" s="198"/>
      <c r="B16" s="199"/>
      <c r="C16" s="196"/>
    </row>
    <row r="17" spans="1:3" ht="15" customHeight="1">
      <c r="A17" s="198"/>
      <c r="B17" s="199"/>
      <c r="C17" s="196"/>
    </row>
    <row r="18" spans="1:3" ht="15" customHeight="1">
      <c r="A18" s="198"/>
      <c r="B18" s="199"/>
      <c r="C18" s="196"/>
    </row>
    <row r="19" spans="1:3" ht="15" customHeight="1">
      <c r="A19" s="198"/>
      <c r="B19" s="199"/>
      <c r="C19" s="196"/>
    </row>
    <row r="20" spans="1:3" ht="15" customHeight="1">
      <c r="A20" s="198"/>
      <c r="B20" s="199"/>
      <c r="C20" s="196"/>
    </row>
    <row r="21" spans="1:3" ht="15" customHeight="1">
      <c r="A21" s="198"/>
      <c r="B21" s="199"/>
      <c r="C21" s="196"/>
    </row>
    <row r="22" spans="1:3" ht="15" customHeight="1">
      <c r="A22" s="198"/>
      <c r="B22" s="199"/>
      <c r="C22" s="196"/>
    </row>
    <row r="23" spans="1:3" ht="15" customHeight="1">
      <c r="A23" s="198"/>
      <c r="B23" s="199"/>
      <c r="C23" s="196"/>
    </row>
    <row r="24" spans="1:3" ht="15" customHeight="1">
      <c r="A24" s="198"/>
      <c r="B24" s="199"/>
      <c r="C24" s="196"/>
    </row>
    <row r="25" spans="1:3" ht="15" customHeight="1">
      <c r="A25" s="198"/>
      <c r="B25" s="199"/>
      <c r="C25" s="196"/>
    </row>
    <row r="26" spans="1:3" ht="15" customHeight="1">
      <c r="A26" s="198"/>
      <c r="B26" s="199"/>
      <c r="C26" s="196"/>
    </row>
    <row r="27" spans="1:3" ht="15" customHeight="1">
      <c r="A27" s="198"/>
      <c r="B27" s="199"/>
      <c r="C27" s="196"/>
    </row>
    <row r="28" spans="1:3" ht="15" customHeight="1">
      <c r="A28" s="198"/>
      <c r="B28" s="199"/>
      <c r="C28" s="196"/>
    </row>
    <row r="29" spans="1:3" ht="15" customHeight="1">
      <c r="A29" s="198"/>
      <c r="B29" s="199"/>
      <c r="C29" s="196"/>
    </row>
    <row r="30" spans="1:3" ht="15" customHeight="1">
      <c r="A30" s="198"/>
      <c r="B30" s="199"/>
      <c r="C30" s="196"/>
    </row>
    <row r="31" spans="1:3" ht="15" customHeight="1">
      <c r="A31" s="198"/>
      <c r="B31" s="199"/>
      <c r="C31" s="196"/>
    </row>
    <row r="32" spans="1:3" ht="15" customHeight="1">
      <c r="A32" s="198"/>
      <c r="B32" s="199"/>
      <c r="C32" s="196"/>
    </row>
    <row r="33" spans="1:3" ht="15" customHeight="1">
      <c r="A33" s="198"/>
      <c r="B33" s="199"/>
      <c r="C33" s="196"/>
    </row>
    <row r="34" spans="1:3" ht="15" customHeight="1">
      <c r="A34" s="198"/>
      <c r="B34" s="199"/>
      <c r="C34" s="196"/>
    </row>
    <row r="35" spans="1:3" ht="15" customHeight="1">
      <c r="A35" s="198"/>
      <c r="B35" s="199"/>
      <c r="C35" s="196"/>
    </row>
    <row r="36" spans="1:3" ht="15" customHeight="1">
      <c r="A36" s="198"/>
      <c r="B36" s="199"/>
      <c r="C36" s="196"/>
    </row>
    <row r="37" spans="1:3" ht="15" customHeight="1">
      <c r="A37" s="198"/>
      <c r="B37" s="199"/>
      <c r="C37" s="196"/>
    </row>
    <row r="38" spans="1:3" ht="15" customHeight="1">
      <c r="A38" s="198"/>
      <c r="B38" s="199"/>
      <c r="C38" s="196"/>
    </row>
    <row r="39" spans="1:3" ht="15" customHeight="1">
      <c r="A39" s="198"/>
      <c r="B39" s="199"/>
      <c r="C39" s="196"/>
    </row>
    <row r="40" spans="1:3" ht="15" customHeight="1">
      <c r="A40" s="198"/>
      <c r="B40" s="199"/>
      <c r="C40" s="196"/>
    </row>
    <row r="41" spans="1:3" ht="15" customHeight="1">
      <c r="A41" s="198"/>
      <c r="B41" s="199"/>
      <c r="C41" s="196"/>
    </row>
    <row r="42" spans="1:3" ht="15" customHeight="1">
      <c r="A42" s="198"/>
      <c r="B42" s="199"/>
      <c r="C42" s="196"/>
    </row>
    <row r="43" spans="1:3" ht="15" customHeight="1">
      <c r="A43" s="198"/>
      <c r="B43" s="199"/>
      <c r="C43" s="196"/>
    </row>
    <row r="44" spans="1:3" ht="15" customHeight="1">
      <c r="A44" s="198"/>
      <c r="B44" s="199"/>
      <c r="C44" s="196"/>
    </row>
    <row r="45" spans="1:3" ht="15" customHeight="1">
      <c r="A45" s="198"/>
      <c r="B45" s="199"/>
      <c r="C45" s="196"/>
    </row>
    <row r="46" spans="1:3" ht="15" customHeight="1">
      <c r="A46" s="198"/>
      <c r="B46" s="199"/>
      <c r="C46" s="196"/>
    </row>
    <row r="47" spans="1:3" ht="15" customHeight="1">
      <c r="A47" s="198"/>
      <c r="B47" s="199"/>
      <c r="C47" s="196"/>
    </row>
    <row r="48" spans="1:3" ht="15" customHeight="1">
      <c r="A48" s="198"/>
      <c r="B48" s="199"/>
      <c r="C48" s="196"/>
    </row>
    <row r="49" spans="1:3" ht="15" customHeight="1">
      <c r="A49" s="198"/>
      <c r="B49" s="199"/>
      <c r="C49" s="196"/>
    </row>
    <row r="50" spans="1:3" ht="15" customHeight="1">
      <c r="A50" s="198"/>
      <c r="B50" s="199"/>
      <c r="C50" s="196"/>
    </row>
    <row r="51" spans="1:3" ht="15" customHeight="1">
      <c r="A51" s="198"/>
      <c r="B51" s="199"/>
      <c r="C51" s="196"/>
    </row>
    <row r="52" spans="1:3" ht="15" customHeight="1">
      <c r="A52" s="198"/>
      <c r="B52" s="199"/>
      <c r="C52" s="196"/>
    </row>
    <row r="53" spans="1:3" ht="15" customHeight="1">
      <c r="A53" s="198"/>
      <c r="B53" s="199"/>
      <c r="C53" s="196"/>
    </row>
    <row r="54" spans="1:3" ht="15" customHeight="1">
      <c r="A54" s="198"/>
      <c r="B54" s="199"/>
      <c r="C54" s="196"/>
    </row>
    <row r="55" spans="1:3" ht="15" customHeight="1">
      <c r="A55" s="195"/>
      <c r="B55" s="197"/>
      <c r="C55" s="196"/>
    </row>
    <row r="56" spans="1:3" ht="15" customHeight="1">
      <c r="A56" s="182"/>
      <c r="B56" s="178"/>
      <c r="C56" s="186"/>
    </row>
    <row r="57" spans="1:3" ht="15" customHeight="1">
      <c r="A57" s="182"/>
      <c r="B57" s="178"/>
      <c r="C57" s="186"/>
    </row>
    <row r="58" spans="1:3" ht="15" customHeight="1">
      <c r="A58" s="182"/>
      <c r="B58" s="178"/>
      <c r="C58" s="186"/>
    </row>
    <row r="59" spans="1:3" ht="15" customHeight="1">
      <c r="A59" s="182"/>
      <c r="B59" s="178"/>
      <c r="C59" s="186"/>
    </row>
    <row r="60" spans="1:3" ht="15" customHeight="1">
      <c r="A60" s="182"/>
      <c r="B60" s="178"/>
      <c r="C60" s="187"/>
    </row>
    <row r="61" spans="1:3" ht="15" customHeight="1">
      <c r="A61" s="182"/>
      <c r="B61" s="178"/>
      <c r="C61" s="187"/>
    </row>
    <row r="62" spans="1:3">
      <c r="A62" s="182"/>
      <c r="B62" s="178"/>
      <c r="C62" s="187"/>
    </row>
    <row r="63" spans="1:3">
      <c r="A63" s="182"/>
      <c r="B63" s="178"/>
      <c r="C63" s="187"/>
    </row>
    <row r="64" spans="1:3">
      <c r="A64" s="182"/>
      <c r="B64" s="178"/>
      <c r="C64" s="187"/>
    </row>
    <row r="65" spans="1:3">
      <c r="A65" s="182"/>
      <c r="B65" s="178"/>
      <c r="C65" s="187"/>
    </row>
    <row r="66" spans="1:3">
      <c r="A66" s="182"/>
      <c r="B66" s="178"/>
      <c r="C66" s="187"/>
    </row>
    <row r="67" spans="1:3">
      <c r="A67" s="182"/>
      <c r="B67" s="178"/>
      <c r="C67" s="187"/>
    </row>
    <row r="68" spans="1:3">
      <c r="A68" s="182"/>
      <c r="B68" s="178"/>
      <c r="C68" s="187"/>
    </row>
    <row r="69" spans="1:3">
      <c r="A69" s="182"/>
      <c r="B69" s="178"/>
      <c r="C69" s="187"/>
    </row>
    <row r="70" spans="1:3">
      <c r="A70" s="182"/>
      <c r="B70" s="178"/>
      <c r="C70" s="187"/>
    </row>
    <row r="71" spans="1:3">
      <c r="A71" s="182"/>
      <c r="B71" s="178"/>
      <c r="C71" s="187"/>
    </row>
    <row r="72" spans="1:3">
      <c r="A72" s="182"/>
      <c r="B72" s="178"/>
      <c r="C72" s="187"/>
    </row>
    <row r="73" spans="1:3">
      <c r="A73" s="182"/>
      <c r="B73" s="178"/>
      <c r="C73" s="187"/>
    </row>
    <row r="74" spans="1:3">
      <c r="A74" s="182"/>
      <c r="B74" s="178"/>
      <c r="C74" s="187"/>
    </row>
    <row r="75" spans="1:3">
      <c r="A75" s="183"/>
      <c r="B75" s="179"/>
      <c r="C75" s="188"/>
    </row>
    <row r="1048575" spans="3:3">
      <c r="C1048575" s="190"/>
    </row>
  </sheetData>
  <sheetProtection sheet="1" objects="1" selectLockedCells="1" selectUnlockedCells="1"/>
  <pageMargins left="0.7" right="0.7" top="0.75" bottom="0.75" header="0.3" footer="0.3"/>
  <pageSetup orientation="portrait" r:id="rId1"/>
  <headerFooter>
    <oddFooter>&amp;L_x000D_&amp;1#&amp;"Calibri"&amp;8&amp;K000000 Klasse: Åpen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43CE7-485F-4D0D-B4AC-0D1B4BB454D4}">
  <sheetPr codeName="Ark2">
    <tabColor theme="9" tint="0.79998168889431442"/>
    <pageSetUpPr fitToPage="1"/>
  </sheetPr>
  <dimension ref="B1:P491"/>
  <sheetViews>
    <sheetView showGridLines="0" zoomScale="80" zoomScaleNormal="80" workbookViewId="0">
      <selection activeCell="F11" sqref="F11"/>
    </sheetView>
  </sheetViews>
  <sheetFormatPr baseColWidth="10" defaultColWidth="11.453125" defaultRowHeight="14"/>
  <cols>
    <col min="1" max="1" width="11.453125" style="1"/>
    <col min="2" max="2" width="46.54296875" style="1" customWidth="1"/>
    <col min="3" max="3" width="38.54296875" style="1" customWidth="1"/>
    <col min="4" max="4" width="24" style="1" customWidth="1"/>
    <col min="5" max="9" width="23.54296875" style="1" customWidth="1"/>
    <col min="10" max="10" width="18.7265625" style="1" customWidth="1"/>
    <col min="11" max="11" width="86.1796875" style="1" customWidth="1"/>
    <col min="12" max="16384" width="11.453125" style="1"/>
  </cols>
  <sheetData>
    <row r="1" spans="2:16" ht="31">
      <c r="B1" s="102" t="s">
        <v>222</v>
      </c>
    </row>
    <row r="2" spans="2:16" ht="107.25" customHeight="1"/>
    <row r="3" spans="2:16">
      <c r="L3" s="121">
        <v>0</v>
      </c>
    </row>
    <row r="4" spans="2:16">
      <c r="L4" s="121">
        <f>Sammendrag!B28</f>
        <v>0</v>
      </c>
    </row>
    <row r="5" spans="2:16" ht="30" customHeight="1">
      <c r="B5" s="102" t="s">
        <v>223</v>
      </c>
      <c r="C5" s="11"/>
      <c r="D5" s="11"/>
      <c r="E5" s="11"/>
      <c r="F5" s="11"/>
      <c r="G5" s="11"/>
      <c r="H5" s="11"/>
      <c r="I5" s="11"/>
      <c r="J5" s="11"/>
      <c r="K5" s="11"/>
      <c r="L5" s="121">
        <f>Sammendrag!B29</f>
        <v>0</v>
      </c>
    </row>
    <row r="6" spans="2:16" ht="18.5">
      <c r="C6" s="205"/>
      <c r="D6" s="205"/>
      <c r="E6" s="205"/>
      <c r="F6" s="205"/>
      <c r="G6" s="205"/>
      <c r="H6" s="205"/>
      <c r="I6" s="11"/>
      <c r="J6" s="11"/>
      <c r="K6" s="11"/>
      <c r="L6" s="11"/>
    </row>
    <row r="7" spans="2:16" ht="21">
      <c r="B7" s="20" t="s">
        <v>69</v>
      </c>
      <c r="C7" s="205"/>
      <c r="D7" s="205"/>
      <c r="E7" s="205"/>
      <c r="F7" s="205"/>
      <c r="G7" s="205"/>
      <c r="H7" s="205"/>
      <c r="I7" s="11"/>
      <c r="J7" s="11"/>
      <c r="K7" s="11"/>
      <c r="L7" s="11"/>
    </row>
    <row r="8" spans="2:16" ht="43.5" customHeight="1">
      <c r="B8" s="325" t="s">
        <v>224</v>
      </c>
      <c r="C8" s="325"/>
      <c r="D8" s="325"/>
      <c r="E8" s="325"/>
      <c r="F8" s="325"/>
      <c r="G8" s="325"/>
      <c r="H8" s="325"/>
      <c r="I8" s="11"/>
      <c r="J8" s="11"/>
      <c r="K8" s="11"/>
      <c r="L8" s="11"/>
    </row>
    <row r="9" spans="2:16" ht="32.15" customHeight="1">
      <c r="B9" s="18"/>
      <c r="C9" s="110"/>
      <c r="D9" s="110"/>
      <c r="E9" s="336" t="s">
        <v>71</v>
      </c>
      <c r="F9" s="337"/>
      <c r="G9" s="337"/>
      <c r="H9" s="338"/>
      <c r="I9" s="11"/>
      <c r="J9" s="11"/>
      <c r="K9" s="11"/>
      <c r="L9" s="11"/>
      <c r="M9" s="11"/>
      <c r="N9" s="11"/>
      <c r="O9" s="11"/>
      <c r="P9" s="11"/>
    </row>
    <row r="10" spans="2:16" ht="69" customHeight="1">
      <c r="B10" s="66" t="s">
        <v>72</v>
      </c>
      <c r="C10" s="67" t="s">
        <v>73</v>
      </c>
      <c r="D10" s="68" t="s">
        <v>74</v>
      </c>
      <c r="E10" s="68" t="s">
        <v>75</v>
      </c>
      <c r="F10" s="68" t="s">
        <v>76</v>
      </c>
      <c r="G10" s="68" t="s">
        <v>77</v>
      </c>
      <c r="H10" s="68" t="s">
        <v>78</v>
      </c>
      <c r="I10" s="68" t="s">
        <v>79</v>
      </c>
      <c r="J10" s="11"/>
      <c r="K10" s="11"/>
      <c r="L10" s="11"/>
    </row>
    <row r="11" spans="2:16" ht="31.5" customHeight="1">
      <c r="B11" s="81" t="s">
        <v>225</v>
      </c>
      <c r="C11" s="85"/>
      <c r="D11" s="145"/>
      <c r="E11" s="146"/>
      <c r="F11" s="147"/>
      <c r="G11" s="147"/>
      <c r="H11" s="147"/>
      <c r="I11" s="86">
        <f>IFERROR(SUM(D11:H11)/SUM($D$15:$H$15),0)</f>
        <v>0</v>
      </c>
      <c r="J11" s="11"/>
      <c r="K11" s="11"/>
      <c r="L11" s="11"/>
    </row>
    <row r="12" spans="2:16" ht="31.5" customHeight="1">
      <c r="B12" s="81" t="s">
        <v>226</v>
      </c>
      <c r="C12" s="85"/>
      <c r="D12" s="145"/>
      <c r="E12" s="146"/>
      <c r="F12" s="147"/>
      <c r="G12" s="147"/>
      <c r="H12" s="147"/>
      <c r="I12" s="86">
        <f>IFERROR(SUM(D12:H12)/SUM($D$15:$H$15),0)</f>
        <v>0</v>
      </c>
      <c r="J12" s="11"/>
      <c r="K12" s="11"/>
      <c r="L12" s="11"/>
    </row>
    <row r="13" spans="2:16" ht="31.5" customHeight="1">
      <c r="B13" s="81" t="s">
        <v>227</v>
      </c>
      <c r="C13" s="87"/>
      <c r="D13" s="145"/>
      <c r="E13" s="146"/>
      <c r="F13" s="147"/>
      <c r="G13" s="147"/>
      <c r="H13" s="147"/>
      <c r="I13" s="86">
        <f>IFERROR(SUM(D13:H13)/SUM($D$15:$H$15),0)</f>
        <v>0</v>
      </c>
      <c r="J13" s="11"/>
      <c r="K13" s="11"/>
      <c r="L13" s="11"/>
    </row>
    <row r="14" spans="2:16" ht="31.5" customHeight="1">
      <c r="B14" s="81" t="s">
        <v>228</v>
      </c>
      <c r="C14" s="87"/>
      <c r="D14" s="145"/>
      <c r="E14" s="146"/>
      <c r="F14" s="147"/>
      <c r="G14" s="147"/>
      <c r="H14" s="147"/>
      <c r="I14" s="86">
        <f>IFERROR(SUM(D14:H14)/SUM($D$15:$H$15),0)</f>
        <v>0</v>
      </c>
      <c r="J14" s="11"/>
      <c r="K14" s="11"/>
      <c r="L14" s="11"/>
    </row>
    <row r="15" spans="2:16" ht="31.5" customHeight="1">
      <c r="B15" s="165" t="s">
        <v>89</v>
      </c>
      <c r="C15" s="163"/>
      <c r="D15" s="154">
        <f>SUM(D11:D14)</f>
        <v>0</v>
      </c>
      <c r="E15" s="154">
        <f>SUM(E11:E14)</f>
        <v>0</v>
      </c>
      <c r="F15" s="154">
        <f>SUM(F11:F14)</f>
        <v>0</v>
      </c>
      <c r="G15" s="154">
        <f>SUM(G11:G14)</f>
        <v>0</v>
      </c>
      <c r="H15" s="154">
        <f>SUM(H11:H14)</f>
        <v>0</v>
      </c>
      <c r="I15" s="164"/>
      <c r="J15" s="11"/>
      <c r="K15" s="11"/>
      <c r="L15" s="11"/>
    </row>
    <row r="16" spans="2:16" ht="12" customHeight="1">
      <c r="B16" s="35"/>
      <c r="C16" s="36"/>
      <c r="D16" s="36"/>
      <c r="F16" s="116"/>
      <c r="G16" s="36"/>
      <c r="H16" s="37"/>
      <c r="I16" s="11"/>
      <c r="J16" s="30"/>
      <c r="K16" s="30"/>
      <c r="L16" s="11"/>
      <c r="M16" s="11"/>
      <c r="N16" s="11"/>
      <c r="O16" s="11"/>
      <c r="P16" s="11"/>
    </row>
    <row r="17" spans="2:16" ht="14.25" customHeight="1">
      <c r="C17" s="11"/>
      <c r="D17" s="11"/>
      <c r="E17" s="11"/>
      <c r="F17" s="11"/>
      <c r="G17" s="11"/>
      <c r="H17" s="11"/>
      <c r="I17" s="11"/>
      <c r="J17" s="11"/>
      <c r="K17" s="11"/>
      <c r="L17" s="11"/>
      <c r="M17" s="11"/>
      <c r="N17" s="11"/>
      <c r="O17" s="11"/>
      <c r="P17" s="11"/>
    </row>
    <row r="18" spans="2:16" ht="31">
      <c r="B18" s="102" t="s">
        <v>229</v>
      </c>
      <c r="C18" s="11"/>
      <c r="D18" s="11"/>
      <c r="E18" s="11"/>
      <c r="F18" s="11"/>
      <c r="G18" s="11"/>
      <c r="H18" s="11"/>
      <c r="I18" s="11"/>
      <c r="J18" s="11"/>
      <c r="K18" s="11"/>
      <c r="L18" s="11"/>
    </row>
    <row r="19" spans="2:16" ht="14.5">
      <c r="B19" s="12"/>
      <c r="C19" s="11"/>
      <c r="D19" s="11"/>
      <c r="E19" s="11"/>
      <c r="F19" s="11"/>
      <c r="G19" s="11"/>
      <c r="H19" s="11"/>
      <c r="I19" s="11"/>
    </row>
    <row r="20" spans="2:16" ht="21">
      <c r="B20" s="20" t="s">
        <v>69</v>
      </c>
      <c r="C20" s="11"/>
      <c r="D20" s="11"/>
      <c r="E20" s="11"/>
      <c r="F20" s="11"/>
      <c r="G20" s="11"/>
      <c r="H20" s="11"/>
      <c r="I20" s="11"/>
    </row>
    <row r="21" spans="2:16" ht="60.75" customHeight="1">
      <c r="B21" s="325" t="s">
        <v>230</v>
      </c>
      <c r="C21" s="325"/>
      <c r="D21" s="325"/>
      <c r="E21" s="325"/>
      <c r="F21" s="325"/>
      <c r="G21" s="365"/>
      <c r="H21" s="365"/>
      <c r="I21" s="11"/>
    </row>
    <row r="22" spans="2:16" ht="14.5">
      <c r="B22" s="18"/>
      <c r="C22" s="110"/>
      <c r="D22" s="110"/>
      <c r="E22" s="336" t="s">
        <v>71</v>
      </c>
      <c r="F22" s="337"/>
      <c r="G22" s="337"/>
      <c r="H22" s="338"/>
      <c r="I22" s="11"/>
    </row>
    <row r="23" spans="2:16" ht="69" customHeight="1">
      <c r="B23" s="66" t="s">
        <v>72</v>
      </c>
      <c r="C23" s="67" t="s">
        <v>73</v>
      </c>
      <c r="D23" s="68" t="s">
        <v>74</v>
      </c>
      <c r="E23" s="68" t="s">
        <v>75</v>
      </c>
      <c r="F23" s="68" t="s">
        <v>76</v>
      </c>
      <c r="G23" s="68" t="s">
        <v>77</v>
      </c>
      <c r="H23" s="68" t="s">
        <v>78</v>
      </c>
      <c r="I23" s="68" t="s">
        <v>79</v>
      </c>
    </row>
    <row r="24" spans="2:16" ht="31.5" customHeight="1">
      <c r="B24" s="81" t="s">
        <v>225</v>
      </c>
      <c r="C24" s="85"/>
      <c r="D24" s="145"/>
      <c r="E24" s="146"/>
      <c r="F24" s="147"/>
      <c r="G24" s="147"/>
      <c r="H24" s="147"/>
      <c r="I24" s="86">
        <f>IFERROR(SUM(D24:H24)/SUM($D$15:$H$15),0)</f>
        <v>0</v>
      </c>
    </row>
    <row r="25" spans="2:16" ht="31.5" customHeight="1">
      <c r="B25" s="81" t="s">
        <v>226</v>
      </c>
      <c r="C25" s="85"/>
      <c r="D25" s="145"/>
      <c r="E25" s="146"/>
      <c r="F25" s="147"/>
      <c r="G25" s="147"/>
      <c r="H25" s="147"/>
      <c r="I25" s="86">
        <f t="shared" ref="I25:I27" si="0">IFERROR(SUM(D25:H25)/SUM($D$15:$H$15),0)</f>
        <v>0</v>
      </c>
    </row>
    <row r="26" spans="2:16" ht="31.5" customHeight="1">
      <c r="B26" s="81" t="s">
        <v>227</v>
      </c>
      <c r="C26" s="87"/>
      <c r="D26" s="145"/>
      <c r="E26" s="146"/>
      <c r="F26" s="147"/>
      <c r="G26" s="147"/>
      <c r="H26" s="147"/>
      <c r="I26" s="86">
        <f t="shared" si="0"/>
        <v>0</v>
      </c>
    </row>
    <row r="27" spans="2:16" ht="31.5" customHeight="1">
      <c r="B27" s="81" t="s">
        <v>228</v>
      </c>
      <c r="C27" s="87"/>
      <c r="D27" s="145"/>
      <c r="E27" s="146"/>
      <c r="F27" s="147"/>
      <c r="G27" s="147"/>
      <c r="H27" s="147"/>
      <c r="I27" s="86">
        <f t="shared" si="0"/>
        <v>0</v>
      </c>
    </row>
    <row r="28" spans="2:16" ht="31.5" customHeight="1">
      <c r="B28" s="165" t="s">
        <v>89</v>
      </c>
      <c r="C28" s="163"/>
      <c r="D28" s="154">
        <f>SUM(D24:D27)</f>
        <v>0</v>
      </c>
      <c r="E28" s="173">
        <f>SUM(E24:E27)</f>
        <v>0</v>
      </c>
      <c r="F28" s="173">
        <f>SUM(F24:F27)</f>
        <v>0</v>
      </c>
      <c r="G28" s="173">
        <f>SUM(G24:G27)</f>
        <v>0</v>
      </c>
      <c r="H28" s="173">
        <f>SUM(H24:H27)</f>
        <v>0</v>
      </c>
      <c r="I28" s="164"/>
    </row>
    <row r="29" spans="2:16" ht="14.5">
      <c r="C29" s="11"/>
      <c r="D29" s="11"/>
      <c r="E29" s="11"/>
      <c r="F29" s="11"/>
      <c r="G29" s="11"/>
      <c r="H29" s="11"/>
      <c r="I29" s="11"/>
    </row>
    <row r="31" spans="2:16" ht="21">
      <c r="B31" s="20" t="s">
        <v>136</v>
      </c>
      <c r="C31" s="11"/>
      <c r="D31" s="11"/>
      <c r="E31" s="11"/>
      <c r="F31" s="11"/>
    </row>
    <row r="32" spans="2:16" ht="20">
      <c r="B32" s="78"/>
      <c r="C32" s="79" t="s">
        <v>137</v>
      </c>
      <c r="D32" s="79" t="s">
        <v>95</v>
      </c>
      <c r="E32" s="11"/>
      <c r="F32" s="11"/>
    </row>
    <row r="33" spans="2:11" ht="16">
      <c r="B33" s="73" t="s">
        <v>138</v>
      </c>
      <c r="C33" s="167"/>
      <c r="D33" s="363" t="s">
        <v>139</v>
      </c>
      <c r="E33" s="11"/>
      <c r="F33" s="11"/>
    </row>
    <row r="34" spans="2:11" ht="16">
      <c r="B34" s="73" t="s">
        <v>231</v>
      </c>
      <c r="C34" s="167"/>
      <c r="D34" s="364"/>
      <c r="E34" s="11"/>
      <c r="F34" s="11"/>
    </row>
    <row r="35" spans="2:11" ht="16">
      <c r="B35" s="65"/>
      <c r="C35" s="11"/>
      <c r="D35" s="11"/>
      <c r="E35" s="11"/>
      <c r="F35" s="11"/>
      <c r="G35" s="204"/>
      <c r="H35" s="204"/>
      <c r="I35" s="204"/>
      <c r="J35" s="204"/>
      <c r="K35" s="204"/>
    </row>
    <row r="36" spans="2:11" ht="14.5">
      <c r="B36" s="11"/>
      <c r="C36" s="11"/>
      <c r="D36" s="11"/>
      <c r="E36" s="11"/>
      <c r="F36" s="11"/>
      <c r="G36" s="204"/>
      <c r="H36" s="204"/>
      <c r="I36" s="204"/>
      <c r="J36" s="204"/>
      <c r="K36" s="204"/>
    </row>
    <row r="37" spans="2:11" ht="18.75" customHeight="1">
      <c r="B37" s="62" t="s">
        <v>142</v>
      </c>
      <c r="C37" s="11"/>
      <c r="D37" s="11"/>
      <c r="E37" s="11"/>
      <c r="F37" s="11"/>
      <c r="G37" s="204"/>
      <c r="H37" s="204"/>
      <c r="I37" s="204"/>
      <c r="J37" s="204"/>
      <c r="K37" s="204"/>
    </row>
    <row r="38" spans="2:11">
      <c r="B38" s="344"/>
      <c r="C38" s="345"/>
      <c r="D38" s="345"/>
      <c r="E38" s="345"/>
      <c r="F38" s="346"/>
      <c r="G38" s="204"/>
      <c r="H38" s="204"/>
      <c r="I38" s="204"/>
      <c r="J38" s="204"/>
      <c r="K38" s="204"/>
    </row>
    <row r="39" spans="2:11">
      <c r="B39" s="347"/>
      <c r="C39" s="348"/>
      <c r="D39" s="348"/>
      <c r="E39" s="348"/>
      <c r="F39" s="349"/>
      <c r="G39" s="204"/>
      <c r="H39" s="204"/>
      <c r="I39" s="204"/>
      <c r="J39" s="204"/>
      <c r="K39" s="204"/>
    </row>
    <row r="40" spans="2:11">
      <c r="B40" s="347"/>
      <c r="C40" s="348"/>
      <c r="D40" s="348"/>
      <c r="E40" s="348"/>
      <c r="F40" s="349"/>
      <c r="G40" s="204"/>
      <c r="H40" s="204"/>
      <c r="I40" s="204"/>
      <c r="J40" s="204"/>
      <c r="K40" s="204"/>
    </row>
    <row r="41" spans="2:11">
      <c r="B41" s="347"/>
      <c r="C41" s="348"/>
      <c r="D41" s="348"/>
      <c r="E41" s="348"/>
      <c r="F41" s="349"/>
      <c r="G41" s="204"/>
      <c r="H41" s="204"/>
      <c r="I41" s="204"/>
      <c r="J41" s="204"/>
      <c r="K41" s="204"/>
    </row>
    <row r="42" spans="2:11">
      <c r="B42" s="350"/>
      <c r="C42" s="351"/>
      <c r="D42" s="351"/>
      <c r="E42" s="351"/>
      <c r="F42" s="352"/>
      <c r="G42" s="204"/>
      <c r="H42" s="204"/>
      <c r="I42" s="204"/>
      <c r="J42" s="204"/>
      <c r="K42" s="204"/>
    </row>
    <row r="43" spans="2:11" ht="15.75" customHeight="1">
      <c r="B43" s="214"/>
      <c r="C43" s="214"/>
      <c r="D43" s="214"/>
      <c r="E43" s="214"/>
      <c r="F43" s="214"/>
      <c r="G43" s="204"/>
      <c r="H43" s="204"/>
      <c r="I43" s="204"/>
      <c r="J43" s="204"/>
      <c r="K43" s="204"/>
    </row>
    <row r="44" spans="2:11" ht="14.5">
      <c r="B44" s="11"/>
      <c r="C44" s="11"/>
      <c r="D44" s="11"/>
      <c r="E44" s="11"/>
      <c r="F44" s="11"/>
      <c r="G44" s="204"/>
      <c r="H44" s="204"/>
      <c r="I44" s="204"/>
      <c r="J44" s="204"/>
      <c r="K44" s="204"/>
    </row>
    <row r="45" spans="2:11" ht="21">
      <c r="B45" s="20" t="s">
        <v>143</v>
      </c>
      <c r="C45" s="11"/>
      <c r="D45" s="11"/>
      <c r="E45" s="11"/>
      <c r="F45" s="11"/>
      <c r="G45" s="204"/>
      <c r="H45" s="204"/>
      <c r="I45" s="204"/>
      <c r="J45" s="204"/>
      <c r="K45" s="204"/>
    </row>
    <row r="46" spans="2:11" ht="18.75" customHeight="1">
      <c r="B46" s="325" t="s">
        <v>232</v>
      </c>
      <c r="C46" s="325"/>
      <c r="D46" s="325"/>
      <c r="E46" s="325"/>
      <c r="F46" s="325"/>
      <c r="G46" s="204"/>
      <c r="H46" s="204"/>
      <c r="I46" s="204"/>
      <c r="J46" s="204"/>
      <c r="K46" s="204"/>
    </row>
    <row r="47" spans="2:11" ht="14.5">
      <c r="B47" s="11"/>
      <c r="C47" s="11"/>
      <c r="D47" s="11"/>
      <c r="E47" s="11"/>
      <c r="F47" s="11"/>
      <c r="G47" s="204"/>
      <c r="H47" s="204"/>
      <c r="I47" s="204"/>
      <c r="J47" s="204"/>
      <c r="K47" s="204"/>
    </row>
    <row r="48" spans="2:11" ht="20">
      <c r="B48" s="79" t="s">
        <v>137</v>
      </c>
      <c r="C48" s="79" t="s">
        <v>95</v>
      </c>
      <c r="D48" s="11"/>
      <c r="E48" s="11"/>
      <c r="F48" s="11"/>
      <c r="G48" s="204"/>
      <c r="H48" s="204"/>
      <c r="I48" s="204"/>
      <c r="J48" s="204"/>
      <c r="K48" s="204"/>
    </row>
    <row r="49" spans="2:11" ht="14.5">
      <c r="B49" s="208"/>
      <c r="C49" s="90" t="s">
        <v>145</v>
      </c>
      <c r="D49" s="11"/>
      <c r="E49" s="11"/>
      <c r="F49" s="11"/>
      <c r="G49" s="204"/>
      <c r="H49" s="204"/>
      <c r="I49" s="204"/>
      <c r="J49" s="204"/>
      <c r="K49" s="204"/>
    </row>
    <row r="50" spans="2:11" ht="14.5">
      <c r="B50" s="11"/>
      <c r="C50" s="11"/>
      <c r="D50" s="11"/>
      <c r="E50" s="11"/>
      <c r="F50" s="11"/>
      <c r="G50" s="204"/>
      <c r="H50" s="204"/>
      <c r="I50" s="204"/>
      <c r="J50" s="204"/>
      <c r="K50" s="204"/>
    </row>
    <row r="51" spans="2:11" ht="18.5">
      <c r="B51" s="62" t="s">
        <v>146</v>
      </c>
      <c r="C51" s="11"/>
      <c r="D51" s="11"/>
      <c r="E51" s="11"/>
      <c r="F51" s="11"/>
      <c r="G51" s="204"/>
      <c r="H51" s="204"/>
      <c r="I51" s="204"/>
      <c r="J51" s="204"/>
      <c r="K51" s="204"/>
    </row>
    <row r="52" spans="2:11">
      <c r="B52" s="322"/>
      <c r="C52" s="323"/>
      <c r="D52" s="323"/>
      <c r="E52" s="323"/>
      <c r="F52" s="324"/>
      <c r="G52" s="204"/>
      <c r="H52" s="204"/>
      <c r="I52" s="204"/>
      <c r="J52" s="204"/>
      <c r="K52" s="204"/>
    </row>
    <row r="53" spans="2:11">
      <c r="B53" s="299"/>
      <c r="C53" s="300"/>
      <c r="D53" s="300"/>
      <c r="E53" s="300"/>
      <c r="F53" s="301"/>
      <c r="G53" s="204"/>
      <c r="H53" s="204"/>
      <c r="I53" s="204"/>
      <c r="J53" s="204"/>
      <c r="K53" s="204"/>
    </row>
    <row r="54" spans="2:11">
      <c r="B54" s="299"/>
      <c r="C54" s="300"/>
      <c r="D54" s="300"/>
      <c r="E54" s="300"/>
      <c r="F54" s="301"/>
      <c r="G54" s="204"/>
      <c r="H54" s="204"/>
      <c r="I54" s="204"/>
      <c r="J54" s="204"/>
      <c r="K54" s="204"/>
    </row>
    <row r="55" spans="2:11">
      <c r="B55" s="299"/>
      <c r="C55" s="300"/>
      <c r="D55" s="300"/>
      <c r="E55" s="300"/>
      <c r="F55" s="301"/>
      <c r="G55" s="204"/>
      <c r="H55" s="204"/>
      <c r="I55" s="204"/>
      <c r="J55" s="204"/>
      <c r="K55" s="204"/>
    </row>
    <row r="56" spans="2:11">
      <c r="B56" s="302"/>
      <c r="C56" s="303"/>
      <c r="D56" s="303"/>
      <c r="E56" s="303"/>
      <c r="F56" s="304"/>
      <c r="G56" s="204"/>
      <c r="H56" s="204"/>
      <c r="I56" s="204"/>
      <c r="J56" s="204"/>
      <c r="K56" s="204"/>
    </row>
    <row r="57" spans="2:11">
      <c r="B57" s="204"/>
      <c r="C57" s="204"/>
      <c r="D57" s="204"/>
      <c r="E57" s="204"/>
      <c r="F57" s="204"/>
      <c r="G57" s="204"/>
      <c r="H57" s="204"/>
      <c r="I57" s="204"/>
      <c r="J57" s="204"/>
      <c r="K57" s="204"/>
    </row>
    <row r="58" spans="2:11">
      <c r="B58" s="204"/>
      <c r="C58" s="204"/>
      <c r="D58" s="204"/>
      <c r="E58" s="204"/>
      <c r="F58" s="204"/>
      <c r="G58" s="204"/>
      <c r="H58" s="204"/>
      <c r="I58" s="204"/>
      <c r="J58" s="204"/>
      <c r="K58" s="204"/>
    </row>
    <row r="59" spans="2:11">
      <c r="B59" s="204"/>
      <c r="C59" s="204"/>
      <c r="D59" s="204"/>
      <c r="E59" s="204"/>
      <c r="F59" s="204"/>
      <c r="G59" s="204"/>
      <c r="H59" s="204"/>
      <c r="I59" s="204"/>
      <c r="J59" s="204"/>
      <c r="K59" s="204"/>
    </row>
    <row r="60" spans="2:11">
      <c r="B60" s="204"/>
      <c r="C60" s="204"/>
      <c r="D60" s="204"/>
      <c r="E60" s="204"/>
      <c r="F60" s="204"/>
      <c r="G60" s="204"/>
      <c r="H60" s="204"/>
      <c r="I60" s="204"/>
      <c r="J60" s="204"/>
      <c r="K60" s="204"/>
    </row>
    <row r="61" spans="2:11">
      <c r="B61" s="204"/>
      <c r="C61" s="204"/>
      <c r="D61" s="204"/>
      <c r="E61" s="204"/>
      <c r="F61" s="204"/>
      <c r="G61" s="204"/>
      <c r="H61" s="204"/>
      <c r="I61" s="204"/>
      <c r="J61" s="204"/>
      <c r="K61" s="204"/>
    </row>
    <row r="62" spans="2:11">
      <c r="B62" s="204"/>
      <c r="C62" s="204"/>
      <c r="D62" s="204"/>
      <c r="E62" s="204"/>
      <c r="F62" s="204"/>
      <c r="G62" s="204"/>
      <c r="H62" s="204"/>
      <c r="I62" s="204"/>
      <c r="J62" s="204"/>
      <c r="K62" s="204"/>
    </row>
    <row r="63" spans="2:11">
      <c r="B63" s="204"/>
      <c r="C63" s="204"/>
      <c r="D63" s="204"/>
      <c r="E63" s="204"/>
      <c r="F63" s="204"/>
      <c r="G63" s="204"/>
      <c r="H63" s="204"/>
      <c r="I63" s="204"/>
      <c r="J63" s="204"/>
      <c r="K63" s="204"/>
    </row>
    <row r="64" spans="2:11">
      <c r="B64" s="204"/>
      <c r="C64" s="204"/>
      <c r="D64" s="204"/>
      <c r="E64" s="204"/>
      <c r="F64" s="204"/>
      <c r="G64" s="204"/>
      <c r="H64" s="204"/>
      <c r="I64" s="204"/>
      <c r="J64" s="204"/>
      <c r="K64" s="204"/>
    </row>
    <row r="65" spans="2:11">
      <c r="B65" s="204"/>
      <c r="C65" s="204"/>
      <c r="D65" s="204"/>
      <c r="E65" s="204"/>
      <c r="F65" s="204"/>
      <c r="G65" s="204"/>
      <c r="H65" s="204"/>
      <c r="I65" s="204"/>
      <c r="J65" s="204"/>
      <c r="K65" s="204"/>
    </row>
    <row r="66" spans="2:11">
      <c r="B66" s="204"/>
      <c r="C66" s="204"/>
      <c r="D66" s="204"/>
      <c r="E66" s="204"/>
      <c r="F66" s="204"/>
      <c r="G66" s="204"/>
      <c r="H66" s="204"/>
      <c r="I66" s="204"/>
      <c r="J66" s="204"/>
      <c r="K66" s="204"/>
    </row>
    <row r="67" spans="2:11">
      <c r="B67" s="204"/>
      <c r="C67" s="204"/>
      <c r="D67" s="204"/>
      <c r="E67" s="204"/>
      <c r="F67" s="204"/>
      <c r="G67" s="204"/>
      <c r="H67" s="204"/>
      <c r="I67" s="204"/>
      <c r="J67" s="204"/>
      <c r="K67" s="204"/>
    </row>
    <row r="68" spans="2:11">
      <c r="B68" s="204"/>
      <c r="C68" s="204"/>
      <c r="D68" s="204"/>
      <c r="E68" s="204"/>
      <c r="F68" s="204"/>
      <c r="G68" s="204"/>
      <c r="H68" s="204"/>
      <c r="I68" s="204"/>
      <c r="J68" s="204"/>
      <c r="K68" s="204"/>
    </row>
    <row r="69" spans="2:11">
      <c r="B69" s="204"/>
      <c r="C69" s="204"/>
      <c r="D69" s="204"/>
      <c r="E69" s="204"/>
      <c r="F69" s="204"/>
      <c r="G69" s="204"/>
      <c r="H69" s="204"/>
      <c r="I69" s="204"/>
      <c r="J69" s="204"/>
      <c r="K69" s="204"/>
    </row>
    <row r="70" spans="2:11">
      <c r="B70" s="204"/>
      <c r="C70" s="204"/>
      <c r="D70" s="204"/>
      <c r="E70" s="204"/>
      <c r="F70" s="204"/>
      <c r="G70" s="204"/>
      <c r="H70" s="204"/>
      <c r="I70" s="204"/>
      <c r="J70" s="204"/>
      <c r="K70" s="204"/>
    </row>
    <row r="71" spans="2:11">
      <c r="B71" s="204"/>
      <c r="C71" s="204"/>
      <c r="D71" s="204"/>
      <c r="E71" s="204"/>
      <c r="F71" s="204"/>
      <c r="G71" s="204"/>
      <c r="H71" s="204"/>
      <c r="I71" s="204"/>
      <c r="J71" s="204"/>
      <c r="K71" s="204"/>
    </row>
    <row r="72" spans="2:11">
      <c r="B72" s="204"/>
      <c r="C72" s="204"/>
      <c r="D72" s="204"/>
      <c r="E72" s="204"/>
      <c r="F72" s="204"/>
      <c r="G72" s="204"/>
      <c r="H72" s="204"/>
      <c r="I72" s="204"/>
      <c r="J72" s="204"/>
      <c r="K72" s="204"/>
    </row>
    <row r="73" spans="2:11">
      <c r="B73" s="204"/>
      <c r="C73" s="204"/>
      <c r="D73" s="204"/>
      <c r="E73" s="204"/>
      <c r="F73" s="204"/>
      <c r="G73" s="204"/>
      <c r="H73" s="204"/>
      <c r="I73" s="204"/>
      <c r="J73" s="204"/>
      <c r="K73" s="204"/>
    </row>
    <row r="74" spans="2:11">
      <c r="B74" s="204"/>
      <c r="C74" s="204"/>
      <c r="D74" s="204"/>
      <c r="E74" s="204"/>
      <c r="F74" s="204"/>
      <c r="G74" s="204"/>
      <c r="H74" s="204"/>
      <c r="I74" s="204"/>
      <c r="J74" s="204"/>
      <c r="K74" s="204"/>
    </row>
    <row r="75" spans="2:11">
      <c r="B75" s="204"/>
      <c r="C75" s="204"/>
      <c r="D75" s="204"/>
      <c r="E75" s="204"/>
      <c r="F75" s="204"/>
      <c r="G75" s="204"/>
      <c r="H75" s="204"/>
      <c r="I75" s="204"/>
      <c r="J75" s="204"/>
      <c r="K75" s="204"/>
    </row>
    <row r="76" spans="2:11">
      <c r="B76" s="204"/>
      <c r="C76" s="204"/>
      <c r="D76" s="204"/>
      <c r="E76" s="204"/>
      <c r="F76" s="204"/>
      <c r="G76" s="204"/>
      <c r="H76" s="204"/>
      <c r="I76" s="204"/>
      <c r="J76" s="204"/>
      <c r="K76" s="204"/>
    </row>
    <row r="77" spans="2:11">
      <c r="B77" s="204"/>
      <c r="C77" s="204"/>
      <c r="D77" s="204"/>
      <c r="E77" s="204"/>
      <c r="F77" s="204"/>
      <c r="G77" s="204"/>
      <c r="H77" s="204"/>
      <c r="I77" s="204"/>
      <c r="J77" s="204"/>
      <c r="K77" s="204"/>
    </row>
    <row r="78" spans="2:11">
      <c r="B78" s="204"/>
      <c r="C78" s="204"/>
      <c r="D78" s="204"/>
      <c r="E78" s="204"/>
      <c r="F78" s="204"/>
      <c r="G78" s="204"/>
      <c r="H78" s="204"/>
      <c r="I78" s="204"/>
      <c r="J78" s="204"/>
      <c r="K78" s="204"/>
    </row>
    <row r="79" spans="2:11">
      <c r="B79" s="204"/>
      <c r="C79" s="204"/>
      <c r="D79" s="204"/>
      <c r="E79" s="204"/>
      <c r="F79" s="204"/>
      <c r="G79" s="204"/>
      <c r="H79" s="204"/>
      <c r="I79" s="204"/>
      <c r="J79" s="204"/>
      <c r="K79" s="204"/>
    </row>
    <row r="80" spans="2:11">
      <c r="B80" s="204"/>
      <c r="C80" s="204"/>
      <c r="D80" s="204"/>
      <c r="E80" s="204"/>
      <c r="F80" s="204"/>
      <c r="G80" s="204"/>
      <c r="H80" s="204"/>
      <c r="I80" s="204"/>
      <c r="J80" s="204"/>
      <c r="K80" s="204"/>
    </row>
    <row r="81" spans="2:11">
      <c r="B81" s="204"/>
      <c r="C81" s="204"/>
      <c r="D81" s="204"/>
      <c r="E81" s="204"/>
      <c r="F81" s="204"/>
      <c r="G81" s="204"/>
      <c r="H81" s="204"/>
      <c r="I81" s="204"/>
      <c r="J81" s="204"/>
      <c r="K81" s="204"/>
    </row>
    <row r="82" spans="2:11">
      <c r="B82" s="204"/>
      <c r="C82" s="204"/>
      <c r="D82" s="204"/>
      <c r="E82" s="204"/>
      <c r="F82" s="204"/>
      <c r="G82" s="204"/>
      <c r="H82" s="204"/>
      <c r="I82" s="204"/>
      <c r="J82" s="204"/>
      <c r="K82" s="204"/>
    </row>
    <row r="83" spans="2:11">
      <c r="B83" s="204"/>
      <c r="C83" s="204"/>
      <c r="D83" s="204"/>
      <c r="E83" s="204"/>
      <c r="F83" s="204"/>
      <c r="G83" s="204"/>
      <c r="H83" s="204"/>
      <c r="I83" s="204"/>
      <c r="J83" s="204"/>
      <c r="K83" s="204"/>
    </row>
    <row r="84" spans="2:11">
      <c r="B84" s="204"/>
      <c r="C84" s="204"/>
      <c r="D84" s="204"/>
      <c r="E84" s="204"/>
      <c r="F84" s="204"/>
      <c r="G84" s="204"/>
      <c r="H84" s="204"/>
      <c r="I84" s="204"/>
      <c r="J84" s="204"/>
      <c r="K84" s="204"/>
    </row>
    <row r="85" spans="2:11">
      <c r="B85" s="204"/>
      <c r="C85" s="204"/>
      <c r="D85" s="204"/>
      <c r="E85" s="204"/>
      <c r="F85" s="204"/>
      <c r="G85" s="204"/>
      <c r="H85" s="204"/>
      <c r="I85" s="204"/>
      <c r="J85" s="204"/>
      <c r="K85" s="204"/>
    </row>
    <row r="86" spans="2:11">
      <c r="B86" s="204"/>
      <c r="C86" s="204"/>
      <c r="D86" s="204"/>
      <c r="E86" s="204"/>
      <c r="F86" s="204"/>
      <c r="G86" s="204"/>
      <c r="H86" s="204"/>
      <c r="I86" s="204"/>
      <c r="J86" s="204"/>
      <c r="K86" s="204"/>
    </row>
    <row r="87" spans="2:11">
      <c r="B87" s="204"/>
      <c r="C87" s="204"/>
      <c r="D87" s="204"/>
      <c r="E87" s="204"/>
      <c r="F87" s="204"/>
      <c r="G87" s="204"/>
      <c r="H87" s="204"/>
      <c r="I87" s="204"/>
      <c r="J87" s="204"/>
      <c r="K87" s="204"/>
    </row>
    <row r="88" spans="2:11">
      <c r="B88" s="204"/>
      <c r="C88" s="204"/>
      <c r="D88" s="204"/>
      <c r="E88" s="204"/>
      <c r="F88" s="204"/>
      <c r="G88" s="204"/>
      <c r="H88" s="204"/>
      <c r="I88" s="204"/>
      <c r="J88" s="204"/>
      <c r="K88" s="204"/>
    </row>
    <row r="89" spans="2:11">
      <c r="B89" s="204"/>
      <c r="C89" s="204"/>
      <c r="D89" s="204"/>
      <c r="E89" s="204"/>
      <c r="F89" s="204"/>
      <c r="G89" s="204"/>
      <c r="H89" s="204"/>
      <c r="I89" s="204"/>
      <c r="J89" s="204"/>
      <c r="K89" s="204"/>
    </row>
    <row r="90" spans="2:11">
      <c r="B90" s="204"/>
      <c r="C90" s="204"/>
      <c r="D90" s="204"/>
      <c r="E90" s="204"/>
      <c r="F90" s="204"/>
      <c r="G90" s="204"/>
      <c r="H90" s="204"/>
      <c r="I90" s="204"/>
      <c r="J90" s="204"/>
      <c r="K90" s="204"/>
    </row>
    <row r="91" spans="2:11">
      <c r="B91" s="204"/>
      <c r="C91" s="204"/>
      <c r="D91" s="204"/>
      <c r="E91" s="204"/>
      <c r="F91" s="204"/>
      <c r="G91" s="204"/>
      <c r="H91" s="204"/>
      <c r="I91" s="204"/>
      <c r="J91" s="204"/>
      <c r="K91" s="204"/>
    </row>
    <row r="92" spans="2:11">
      <c r="B92" s="204"/>
      <c r="C92" s="204"/>
      <c r="D92" s="204"/>
      <c r="E92" s="204"/>
      <c r="F92" s="204"/>
      <c r="G92" s="204"/>
      <c r="H92" s="204"/>
      <c r="I92" s="204"/>
      <c r="J92" s="204"/>
      <c r="K92" s="204"/>
    </row>
    <row r="93" spans="2:11">
      <c r="B93" s="204"/>
      <c r="C93" s="204"/>
      <c r="D93" s="204"/>
      <c r="E93" s="204"/>
      <c r="F93" s="204"/>
      <c r="G93" s="204"/>
      <c r="H93" s="204"/>
      <c r="I93" s="204"/>
      <c r="J93" s="204"/>
      <c r="K93" s="204"/>
    </row>
    <row r="94" spans="2:11">
      <c r="B94" s="204"/>
      <c r="C94" s="204"/>
      <c r="D94" s="204"/>
      <c r="E94" s="204"/>
      <c r="F94" s="204"/>
      <c r="G94" s="204"/>
      <c r="H94" s="204"/>
      <c r="I94" s="204"/>
      <c r="J94" s="204"/>
      <c r="K94" s="204"/>
    </row>
    <row r="95" spans="2:11">
      <c r="B95" s="204"/>
      <c r="C95" s="204"/>
      <c r="D95" s="204"/>
      <c r="E95" s="204"/>
      <c r="F95" s="204"/>
      <c r="G95" s="204"/>
      <c r="H95" s="204"/>
      <c r="I95" s="204"/>
      <c r="J95" s="204"/>
      <c r="K95" s="204"/>
    </row>
    <row r="96" spans="2:11">
      <c r="B96" s="204"/>
      <c r="C96" s="204"/>
      <c r="D96" s="204"/>
      <c r="E96" s="204"/>
      <c r="F96" s="204"/>
      <c r="G96" s="204"/>
      <c r="H96" s="204"/>
      <c r="I96" s="204"/>
      <c r="J96" s="204"/>
      <c r="K96" s="204"/>
    </row>
    <row r="97" spans="2:11">
      <c r="B97" s="204"/>
      <c r="C97" s="204"/>
      <c r="D97" s="204"/>
      <c r="E97" s="204"/>
      <c r="F97" s="204"/>
      <c r="G97" s="204"/>
      <c r="H97" s="204"/>
      <c r="I97" s="204"/>
      <c r="J97" s="204"/>
      <c r="K97" s="204"/>
    </row>
    <row r="98" spans="2:11">
      <c r="B98" s="204"/>
      <c r="C98" s="204"/>
      <c r="D98" s="204"/>
      <c r="E98" s="204"/>
      <c r="F98" s="204"/>
      <c r="G98" s="204"/>
      <c r="H98" s="204"/>
      <c r="I98" s="204"/>
      <c r="J98" s="204"/>
      <c r="K98" s="204"/>
    </row>
    <row r="99" spans="2:11">
      <c r="B99" s="204"/>
      <c r="C99" s="204"/>
      <c r="D99" s="204"/>
      <c r="E99" s="204"/>
      <c r="F99" s="204"/>
      <c r="G99" s="204"/>
      <c r="H99" s="204"/>
      <c r="I99" s="204"/>
      <c r="J99" s="204"/>
      <c r="K99" s="204"/>
    </row>
    <row r="100" spans="2:11">
      <c r="B100" s="204"/>
      <c r="C100" s="204"/>
      <c r="D100" s="204"/>
      <c r="E100" s="204"/>
      <c r="F100" s="204"/>
      <c r="G100" s="204"/>
      <c r="H100" s="204"/>
      <c r="I100" s="204"/>
      <c r="J100" s="204"/>
      <c r="K100" s="204"/>
    </row>
    <row r="101" spans="2:11">
      <c r="B101" s="204"/>
      <c r="C101" s="204"/>
      <c r="D101" s="204"/>
      <c r="E101" s="204"/>
      <c r="F101" s="204"/>
      <c r="G101" s="204"/>
      <c r="H101" s="204"/>
      <c r="I101" s="204"/>
      <c r="J101" s="204"/>
      <c r="K101" s="204"/>
    </row>
    <row r="102" spans="2:11">
      <c r="B102" s="204"/>
      <c r="C102" s="204"/>
      <c r="D102" s="204"/>
      <c r="E102" s="204"/>
      <c r="F102" s="204"/>
      <c r="G102" s="204"/>
      <c r="H102" s="204"/>
      <c r="I102" s="204"/>
      <c r="J102" s="204"/>
      <c r="K102" s="204"/>
    </row>
    <row r="103" spans="2:11">
      <c r="B103" s="204"/>
      <c r="C103" s="204"/>
      <c r="D103" s="204"/>
      <c r="E103" s="204"/>
      <c r="F103" s="204"/>
      <c r="G103" s="204"/>
      <c r="H103" s="204"/>
      <c r="I103" s="204"/>
      <c r="J103" s="204"/>
      <c r="K103" s="204"/>
    </row>
    <row r="104" spans="2:11">
      <c r="B104" s="204"/>
      <c r="C104" s="204"/>
      <c r="D104" s="204"/>
      <c r="E104" s="204"/>
      <c r="F104" s="204"/>
      <c r="G104" s="204"/>
      <c r="H104" s="204"/>
      <c r="I104" s="204"/>
      <c r="J104" s="204"/>
      <c r="K104" s="204"/>
    </row>
    <row r="105" spans="2:11">
      <c r="B105" s="204"/>
      <c r="C105" s="204"/>
      <c r="D105" s="204"/>
      <c r="E105" s="204"/>
      <c r="F105" s="204"/>
      <c r="G105" s="204"/>
      <c r="H105" s="204"/>
      <c r="I105" s="204"/>
      <c r="J105" s="204"/>
      <c r="K105" s="204"/>
    </row>
    <row r="106" spans="2:11">
      <c r="B106" s="204"/>
      <c r="C106" s="204"/>
      <c r="D106" s="204"/>
      <c r="E106" s="204"/>
      <c r="F106" s="204"/>
      <c r="G106" s="204"/>
      <c r="H106" s="204"/>
      <c r="I106" s="204"/>
      <c r="J106" s="204"/>
      <c r="K106" s="204"/>
    </row>
    <row r="107" spans="2:11">
      <c r="B107" s="204"/>
      <c r="C107" s="204"/>
      <c r="D107" s="204"/>
      <c r="E107" s="204"/>
      <c r="F107" s="204"/>
      <c r="G107" s="204"/>
      <c r="H107" s="204"/>
      <c r="I107" s="204"/>
      <c r="J107" s="204"/>
      <c r="K107" s="204"/>
    </row>
    <row r="108" spans="2:11">
      <c r="B108" s="204"/>
      <c r="C108" s="204"/>
      <c r="D108" s="204"/>
      <c r="E108" s="204"/>
      <c r="F108" s="204"/>
      <c r="G108" s="204"/>
      <c r="H108" s="204"/>
      <c r="I108" s="204"/>
      <c r="J108" s="204"/>
      <c r="K108" s="204"/>
    </row>
    <row r="109" spans="2:11">
      <c r="B109" s="204"/>
      <c r="C109" s="204"/>
      <c r="D109" s="204"/>
      <c r="E109" s="204"/>
      <c r="F109" s="204"/>
      <c r="G109" s="204"/>
      <c r="H109" s="204"/>
      <c r="I109" s="204"/>
      <c r="J109" s="204"/>
      <c r="K109" s="204"/>
    </row>
    <row r="110" spans="2:11">
      <c r="B110" s="204"/>
      <c r="C110" s="204"/>
      <c r="D110" s="204"/>
      <c r="E110" s="204"/>
      <c r="F110" s="204"/>
      <c r="G110" s="204"/>
      <c r="H110" s="204"/>
      <c r="I110" s="204"/>
      <c r="J110" s="204"/>
      <c r="K110" s="204"/>
    </row>
    <row r="111" spans="2:11">
      <c r="B111" s="204"/>
      <c r="C111" s="204"/>
      <c r="D111" s="204"/>
      <c r="E111" s="204"/>
      <c r="F111" s="204"/>
      <c r="G111" s="204"/>
      <c r="H111" s="204"/>
      <c r="I111" s="204"/>
      <c r="J111" s="204"/>
      <c r="K111" s="204"/>
    </row>
    <row r="112" spans="2:11">
      <c r="B112" s="204"/>
      <c r="C112" s="204"/>
      <c r="D112" s="204"/>
      <c r="E112" s="204"/>
      <c r="F112" s="204"/>
      <c r="G112" s="204"/>
      <c r="H112" s="204"/>
      <c r="I112" s="204"/>
      <c r="J112" s="204"/>
      <c r="K112" s="204"/>
    </row>
    <row r="113" spans="2:11">
      <c r="B113" s="204"/>
      <c r="C113" s="204"/>
      <c r="D113" s="204"/>
      <c r="E113" s="204"/>
      <c r="F113" s="204"/>
      <c r="G113" s="204"/>
      <c r="H113" s="204"/>
      <c r="I113" s="204"/>
      <c r="J113" s="204"/>
      <c r="K113" s="204"/>
    </row>
    <row r="114" spans="2:11">
      <c r="B114" s="204"/>
      <c r="C114" s="204"/>
      <c r="D114" s="204"/>
      <c r="E114" s="204"/>
      <c r="F114" s="204"/>
      <c r="G114" s="204"/>
      <c r="H114" s="204"/>
      <c r="I114" s="204"/>
      <c r="J114" s="204"/>
      <c r="K114" s="204"/>
    </row>
    <row r="115" spans="2:11">
      <c r="B115" s="204"/>
      <c r="C115" s="204"/>
      <c r="D115" s="204"/>
      <c r="E115" s="204"/>
      <c r="F115" s="204"/>
      <c r="G115" s="204"/>
      <c r="H115" s="204"/>
      <c r="I115" s="204"/>
      <c r="J115" s="204"/>
      <c r="K115" s="204"/>
    </row>
    <row r="116" spans="2:11">
      <c r="B116" s="204"/>
      <c r="C116" s="204"/>
      <c r="D116" s="204"/>
      <c r="E116" s="204"/>
      <c r="F116" s="204"/>
      <c r="G116" s="204"/>
      <c r="H116" s="204"/>
      <c r="I116" s="204"/>
      <c r="J116" s="204"/>
      <c r="K116" s="204"/>
    </row>
    <row r="117" spans="2:11">
      <c r="B117" s="204"/>
      <c r="C117" s="204"/>
      <c r="D117" s="204"/>
      <c r="E117" s="204"/>
      <c r="F117" s="204"/>
      <c r="G117" s="204"/>
      <c r="H117" s="204"/>
      <c r="I117" s="204"/>
      <c r="J117" s="204"/>
      <c r="K117" s="204"/>
    </row>
    <row r="118" spans="2:11">
      <c r="B118" s="204"/>
      <c r="C118" s="204"/>
      <c r="D118" s="204"/>
      <c r="E118" s="204"/>
      <c r="F118" s="204"/>
      <c r="G118" s="204"/>
      <c r="H118" s="204"/>
      <c r="I118" s="204"/>
      <c r="J118" s="204"/>
      <c r="K118" s="204"/>
    </row>
    <row r="119" spans="2:11">
      <c r="B119" s="204"/>
      <c r="C119" s="204"/>
      <c r="D119" s="204"/>
      <c r="E119" s="204"/>
      <c r="F119" s="204"/>
      <c r="G119" s="204"/>
      <c r="H119" s="204"/>
      <c r="I119" s="204"/>
      <c r="J119" s="204"/>
      <c r="K119" s="204"/>
    </row>
    <row r="120" spans="2:11">
      <c r="B120" s="204"/>
      <c r="C120" s="204"/>
      <c r="D120" s="204"/>
      <c r="E120" s="204"/>
      <c r="F120" s="204"/>
      <c r="G120" s="204"/>
      <c r="H120" s="204"/>
      <c r="I120" s="204"/>
      <c r="J120" s="204"/>
      <c r="K120" s="204"/>
    </row>
    <row r="121" spans="2:11">
      <c r="B121" s="204"/>
      <c r="C121" s="204"/>
      <c r="D121" s="204"/>
      <c r="E121" s="204"/>
      <c r="F121" s="204"/>
      <c r="G121" s="204"/>
      <c r="H121" s="204"/>
      <c r="I121" s="204"/>
      <c r="J121" s="204"/>
      <c r="K121" s="204"/>
    </row>
    <row r="122" spans="2:11">
      <c r="B122" s="204"/>
      <c r="C122" s="204"/>
      <c r="D122" s="204"/>
      <c r="E122" s="204"/>
      <c r="F122" s="204"/>
      <c r="G122" s="204"/>
      <c r="H122" s="204"/>
      <c r="I122" s="204"/>
      <c r="J122" s="204"/>
      <c r="K122" s="204"/>
    </row>
    <row r="123" spans="2:11">
      <c r="B123" s="204"/>
      <c r="C123" s="204"/>
      <c r="D123" s="204"/>
      <c r="E123" s="204"/>
      <c r="F123" s="204"/>
      <c r="G123" s="204"/>
      <c r="H123" s="204"/>
      <c r="I123" s="204"/>
      <c r="J123" s="204"/>
      <c r="K123" s="204"/>
    </row>
    <row r="124" spans="2:11">
      <c r="B124" s="204"/>
      <c r="C124" s="204"/>
      <c r="D124" s="204"/>
      <c r="E124" s="204"/>
      <c r="F124" s="204"/>
      <c r="G124" s="204"/>
      <c r="H124" s="204"/>
      <c r="I124" s="204"/>
      <c r="J124" s="204"/>
      <c r="K124" s="204"/>
    </row>
    <row r="125" spans="2:11">
      <c r="B125" s="204"/>
      <c r="C125" s="204"/>
      <c r="D125" s="204"/>
      <c r="E125" s="204"/>
      <c r="F125" s="204"/>
      <c r="G125" s="204"/>
      <c r="H125" s="204"/>
      <c r="I125" s="204"/>
      <c r="J125" s="204"/>
      <c r="K125" s="204"/>
    </row>
    <row r="126" spans="2:11">
      <c r="B126" s="204"/>
      <c r="C126" s="204"/>
      <c r="D126" s="204"/>
      <c r="E126" s="204"/>
      <c r="F126" s="204"/>
      <c r="G126" s="204"/>
      <c r="H126" s="204"/>
      <c r="I126" s="204"/>
      <c r="J126" s="204"/>
      <c r="K126" s="204"/>
    </row>
    <row r="127" spans="2:11">
      <c r="B127" s="204"/>
      <c r="C127" s="204"/>
      <c r="D127" s="204"/>
      <c r="E127" s="204"/>
      <c r="F127" s="204"/>
      <c r="G127" s="204"/>
      <c r="H127" s="204"/>
      <c r="I127" s="204"/>
      <c r="J127" s="204"/>
      <c r="K127" s="204"/>
    </row>
    <row r="128" spans="2:11">
      <c r="B128" s="204"/>
      <c r="C128" s="204"/>
      <c r="D128" s="204"/>
      <c r="E128" s="204"/>
      <c r="F128" s="204"/>
      <c r="G128" s="204"/>
      <c r="H128" s="204"/>
      <c r="I128" s="204"/>
      <c r="J128" s="204"/>
      <c r="K128" s="204"/>
    </row>
    <row r="129" spans="2:11">
      <c r="B129" s="204"/>
      <c r="C129" s="204"/>
      <c r="D129" s="204"/>
      <c r="E129" s="204"/>
      <c r="F129" s="204"/>
      <c r="G129" s="204"/>
      <c r="H129" s="204"/>
      <c r="I129" s="204"/>
      <c r="J129" s="204"/>
      <c r="K129" s="204"/>
    </row>
    <row r="130" spans="2:11">
      <c r="B130" s="204"/>
      <c r="C130" s="204"/>
      <c r="D130" s="204"/>
      <c r="E130" s="204"/>
      <c r="F130" s="204"/>
      <c r="G130" s="204"/>
      <c r="H130" s="204"/>
      <c r="I130" s="204"/>
      <c r="J130" s="204"/>
      <c r="K130" s="204"/>
    </row>
    <row r="131" spans="2:11">
      <c r="B131" s="204"/>
      <c r="C131" s="204"/>
      <c r="D131" s="204"/>
      <c r="E131" s="204"/>
      <c r="F131" s="204"/>
      <c r="G131" s="204"/>
      <c r="H131" s="204"/>
      <c r="I131" s="204"/>
      <c r="J131" s="204"/>
      <c r="K131" s="204"/>
    </row>
    <row r="132" spans="2:11">
      <c r="B132" s="204"/>
      <c r="C132" s="204"/>
      <c r="D132" s="204"/>
      <c r="E132" s="204"/>
      <c r="F132" s="204"/>
      <c r="G132" s="204"/>
      <c r="H132" s="204"/>
      <c r="I132" s="204"/>
      <c r="J132" s="204"/>
      <c r="K132" s="204"/>
    </row>
    <row r="133" spans="2:11">
      <c r="B133" s="204"/>
      <c r="C133" s="204"/>
      <c r="D133" s="204"/>
      <c r="E133" s="204"/>
      <c r="F133" s="204"/>
      <c r="G133" s="204"/>
      <c r="H133" s="204"/>
      <c r="I133" s="204"/>
      <c r="J133" s="204"/>
      <c r="K133" s="204"/>
    </row>
    <row r="134" spans="2:11">
      <c r="B134" s="204"/>
      <c r="C134" s="204"/>
      <c r="D134" s="204"/>
      <c r="E134" s="204"/>
      <c r="F134" s="204"/>
      <c r="G134" s="204"/>
      <c r="H134" s="204"/>
      <c r="I134" s="204"/>
      <c r="J134" s="204"/>
      <c r="K134" s="204"/>
    </row>
    <row r="135" spans="2:11">
      <c r="B135" s="204"/>
      <c r="C135" s="204"/>
      <c r="D135" s="204"/>
      <c r="E135" s="204"/>
      <c r="F135" s="204"/>
      <c r="G135" s="204"/>
      <c r="H135" s="204"/>
      <c r="I135" s="204"/>
      <c r="J135" s="204"/>
      <c r="K135" s="204"/>
    </row>
    <row r="136" spans="2:11">
      <c r="B136" s="204"/>
      <c r="C136" s="204"/>
      <c r="D136" s="204"/>
      <c r="E136" s="204"/>
      <c r="F136" s="204"/>
      <c r="G136" s="204"/>
      <c r="H136" s="204"/>
      <c r="I136" s="204"/>
      <c r="J136" s="204"/>
      <c r="K136" s="204"/>
    </row>
    <row r="137" spans="2:11">
      <c r="B137" s="204"/>
      <c r="C137" s="204"/>
      <c r="D137" s="204"/>
      <c r="E137" s="204"/>
      <c r="F137" s="204"/>
      <c r="G137" s="204"/>
      <c r="H137" s="204"/>
      <c r="I137" s="204"/>
      <c r="J137" s="204"/>
      <c r="K137" s="204"/>
    </row>
    <row r="138" spans="2:11">
      <c r="B138" s="204"/>
      <c r="C138" s="204"/>
      <c r="D138" s="204"/>
      <c r="E138" s="204"/>
      <c r="F138" s="204"/>
      <c r="G138" s="204"/>
      <c r="H138" s="204"/>
      <c r="I138" s="204"/>
      <c r="J138" s="204"/>
      <c r="K138" s="204"/>
    </row>
    <row r="139" spans="2:11">
      <c r="B139" s="204"/>
      <c r="C139" s="204"/>
      <c r="D139" s="204"/>
      <c r="E139" s="204"/>
      <c r="F139" s="204"/>
      <c r="G139" s="204"/>
      <c r="H139" s="204"/>
      <c r="I139" s="204"/>
      <c r="J139" s="204"/>
      <c r="K139" s="204"/>
    </row>
    <row r="140" spans="2:11">
      <c r="B140" s="204"/>
      <c r="C140" s="204"/>
      <c r="D140" s="204"/>
      <c r="E140" s="204"/>
      <c r="F140" s="204"/>
      <c r="G140" s="204"/>
      <c r="H140" s="204"/>
      <c r="I140" s="204"/>
      <c r="J140" s="204"/>
      <c r="K140" s="204"/>
    </row>
    <row r="141" spans="2:11">
      <c r="B141" s="204"/>
      <c r="C141" s="204"/>
      <c r="D141" s="204"/>
      <c r="E141" s="204"/>
      <c r="F141" s="204"/>
      <c r="G141" s="204"/>
      <c r="H141" s="204"/>
      <c r="I141" s="204"/>
      <c r="J141" s="204"/>
      <c r="K141" s="204"/>
    </row>
    <row r="142" spans="2:11">
      <c r="B142" s="204"/>
      <c r="C142" s="204"/>
      <c r="D142" s="204"/>
      <c r="E142" s="204"/>
      <c r="F142" s="204"/>
      <c r="G142" s="204"/>
      <c r="H142" s="204"/>
      <c r="I142" s="204"/>
      <c r="J142" s="204"/>
      <c r="K142" s="204"/>
    </row>
    <row r="143" spans="2:11">
      <c r="B143" s="204"/>
      <c r="C143" s="204"/>
      <c r="D143" s="204"/>
      <c r="E143" s="204"/>
      <c r="F143" s="204"/>
      <c r="G143" s="204"/>
      <c r="H143" s="204"/>
      <c r="I143" s="204"/>
      <c r="J143" s="204"/>
      <c r="K143" s="204"/>
    </row>
    <row r="144" spans="2:11">
      <c r="C144" s="204"/>
      <c r="D144" s="204"/>
      <c r="E144" s="204"/>
      <c r="F144" s="204"/>
      <c r="G144" s="204"/>
      <c r="H144" s="204"/>
      <c r="I144" s="204"/>
      <c r="J144" s="204"/>
      <c r="K144" s="204"/>
    </row>
    <row r="145" spans="3:11">
      <c r="C145" s="204"/>
      <c r="D145" s="204"/>
      <c r="E145" s="204"/>
      <c r="F145" s="204"/>
      <c r="G145" s="204"/>
      <c r="H145" s="204"/>
      <c r="I145" s="204"/>
      <c r="J145" s="204"/>
      <c r="K145" s="204"/>
    </row>
    <row r="146" spans="3:11">
      <c r="C146" s="204"/>
      <c r="D146" s="204"/>
      <c r="E146" s="204"/>
      <c r="F146" s="204"/>
      <c r="G146" s="204"/>
      <c r="H146" s="204"/>
      <c r="I146" s="204"/>
      <c r="J146" s="204"/>
      <c r="K146" s="204"/>
    </row>
    <row r="147" spans="3:11">
      <c r="C147" s="204"/>
      <c r="D147" s="204"/>
      <c r="E147" s="204"/>
      <c r="F147" s="204"/>
      <c r="G147" s="204"/>
      <c r="H147" s="204"/>
      <c r="I147" s="204"/>
      <c r="J147" s="204"/>
      <c r="K147" s="204"/>
    </row>
    <row r="148" spans="3:11">
      <c r="C148" s="204"/>
      <c r="D148" s="204"/>
      <c r="E148" s="204"/>
      <c r="F148" s="204"/>
      <c r="G148" s="204"/>
      <c r="H148" s="204"/>
      <c r="I148" s="204"/>
      <c r="J148" s="204"/>
      <c r="K148" s="204"/>
    </row>
    <row r="149" spans="3:11">
      <c r="C149" s="204"/>
      <c r="D149" s="204"/>
      <c r="E149" s="204"/>
      <c r="F149" s="204"/>
      <c r="G149" s="204"/>
      <c r="H149" s="204"/>
      <c r="I149" s="204"/>
      <c r="J149" s="204"/>
      <c r="K149" s="204"/>
    </row>
    <row r="150" spans="3:11">
      <c r="C150" s="204"/>
      <c r="D150" s="204"/>
      <c r="E150" s="204"/>
      <c r="F150" s="204"/>
      <c r="G150" s="204"/>
      <c r="H150" s="204"/>
      <c r="I150" s="204"/>
      <c r="J150" s="204"/>
      <c r="K150" s="204"/>
    </row>
    <row r="151" spans="3:11">
      <c r="C151" s="204"/>
      <c r="D151" s="204"/>
      <c r="E151" s="204"/>
      <c r="F151" s="204"/>
      <c r="G151" s="204"/>
      <c r="H151" s="204"/>
      <c r="I151" s="204"/>
      <c r="J151" s="204"/>
      <c r="K151" s="204"/>
    </row>
    <row r="152" spans="3:11">
      <c r="C152" s="204"/>
      <c r="D152" s="204"/>
      <c r="E152" s="204"/>
      <c r="F152" s="204"/>
      <c r="G152" s="204"/>
      <c r="H152" s="204"/>
      <c r="I152" s="204"/>
      <c r="J152" s="204"/>
      <c r="K152" s="204"/>
    </row>
    <row r="153" spans="3:11">
      <c r="C153" s="204"/>
      <c r="D153" s="204"/>
      <c r="E153" s="204"/>
      <c r="F153" s="204"/>
      <c r="G153" s="204"/>
      <c r="H153" s="204"/>
      <c r="I153" s="204"/>
      <c r="J153" s="204"/>
      <c r="K153" s="204"/>
    </row>
    <row r="154" spans="3:11">
      <c r="C154" s="204"/>
      <c r="D154" s="204"/>
      <c r="E154" s="204"/>
      <c r="F154" s="204"/>
      <c r="G154" s="204"/>
      <c r="H154" s="204"/>
      <c r="I154" s="204"/>
      <c r="J154" s="204"/>
      <c r="K154" s="204"/>
    </row>
    <row r="155" spans="3:11">
      <c r="C155" s="204"/>
      <c r="D155" s="204"/>
      <c r="E155" s="204"/>
      <c r="F155" s="204"/>
      <c r="G155" s="204"/>
      <c r="H155" s="204"/>
      <c r="I155" s="204"/>
      <c r="J155" s="204"/>
      <c r="K155" s="204"/>
    </row>
    <row r="156" spans="3:11">
      <c r="C156" s="204"/>
      <c r="D156" s="204"/>
      <c r="E156" s="204"/>
      <c r="F156" s="204"/>
      <c r="G156" s="204"/>
      <c r="H156" s="204"/>
      <c r="I156" s="204"/>
      <c r="J156" s="204"/>
      <c r="K156" s="204"/>
    </row>
    <row r="157" spans="3:11">
      <c r="C157" s="204"/>
      <c r="D157" s="204"/>
      <c r="E157" s="204"/>
      <c r="F157" s="204"/>
      <c r="G157" s="204"/>
      <c r="H157" s="204"/>
      <c r="I157" s="204"/>
      <c r="J157" s="204"/>
      <c r="K157" s="204"/>
    </row>
    <row r="158" spans="3:11">
      <c r="C158" s="204"/>
      <c r="D158" s="204"/>
      <c r="E158" s="204"/>
      <c r="F158" s="204"/>
      <c r="G158" s="204"/>
      <c r="H158" s="204"/>
      <c r="I158" s="204"/>
      <c r="J158" s="204"/>
      <c r="K158" s="204"/>
    </row>
    <row r="159" spans="3:11">
      <c r="C159" s="204"/>
      <c r="D159" s="204"/>
      <c r="E159" s="204"/>
      <c r="F159" s="204"/>
      <c r="G159" s="204"/>
      <c r="H159" s="204"/>
      <c r="I159" s="204"/>
      <c r="J159" s="204"/>
      <c r="K159" s="204"/>
    </row>
    <row r="160" spans="3:11">
      <c r="C160" s="204"/>
      <c r="D160" s="204"/>
      <c r="E160" s="204"/>
      <c r="F160" s="204"/>
      <c r="G160" s="204"/>
      <c r="H160" s="204"/>
      <c r="I160" s="204"/>
      <c r="J160" s="204"/>
      <c r="K160" s="204"/>
    </row>
    <row r="161" spans="2:11">
      <c r="C161" s="204"/>
      <c r="D161" s="204"/>
      <c r="E161" s="204"/>
      <c r="F161" s="204"/>
      <c r="G161" s="204"/>
      <c r="H161" s="204"/>
      <c r="I161" s="204"/>
      <c r="J161" s="204"/>
      <c r="K161" s="204"/>
    </row>
    <row r="162" spans="2:11">
      <c r="C162" s="204"/>
      <c r="D162" s="204"/>
      <c r="E162" s="204"/>
      <c r="F162" s="204"/>
      <c r="G162" s="204"/>
      <c r="H162" s="204"/>
      <c r="I162" s="204"/>
      <c r="J162" s="204"/>
      <c r="K162" s="204"/>
    </row>
    <row r="163" spans="2:11">
      <c r="C163" s="204"/>
      <c r="D163" s="204"/>
      <c r="E163" s="204"/>
      <c r="F163" s="204"/>
      <c r="G163" s="204"/>
      <c r="H163" s="204"/>
      <c r="I163" s="204"/>
      <c r="J163" s="204"/>
      <c r="K163" s="204"/>
    </row>
    <row r="164" spans="2:11">
      <c r="C164" s="204"/>
      <c r="D164" s="204"/>
      <c r="E164" s="204"/>
      <c r="F164" s="204"/>
      <c r="G164" s="204"/>
      <c r="H164" s="204"/>
      <c r="I164" s="204"/>
      <c r="J164" s="204"/>
      <c r="K164" s="204"/>
    </row>
    <row r="165" spans="2:11">
      <c r="B165" s="204"/>
      <c r="C165" s="204"/>
      <c r="D165" s="204"/>
      <c r="E165" s="204"/>
      <c r="F165" s="204"/>
      <c r="G165" s="204"/>
      <c r="H165" s="204"/>
      <c r="I165" s="204"/>
      <c r="J165" s="204"/>
      <c r="K165" s="204"/>
    </row>
    <row r="166" spans="2:11">
      <c r="B166" s="204"/>
      <c r="C166" s="204"/>
      <c r="D166" s="204"/>
      <c r="E166" s="204"/>
      <c r="F166" s="204"/>
      <c r="G166" s="204"/>
      <c r="H166" s="204"/>
      <c r="I166" s="204"/>
      <c r="J166" s="204"/>
      <c r="K166" s="204"/>
    </row>
    <row r="167" spans="2:11">
      <c r="B167" s="204"/>
      <c r="C167" s="204"/>
      <c r="D167" s="204"/>
      <c r="E167" s="204"/>
      <c r="F167" s="204"/>
      <c r="G167" s="204"/>
      <c r="H167" s="204"/>
      <c r="I167" s="204"/>
      <c r="J167" s="204"/>
      <c r="K167" s="204"/>
    </row>
    <row r="168" spans="2:11">
      <c r="B168" s="204"/>
      <c r="C168" s="204"/>
      <c r="D168" s="204"/>
      <c r="E168" s="204"/>
      <c r="F168" s="204"/>
      <c r="G168" s="204"/>
      <c r="H168" s="204"/>
      <c r="I168" s="204"/>
      <c r="J168" s="204"/>
      <c r="K168" s="204"/>
    </row>
    <row r="169" spans="2:11">
      <c r="B169" s="204"/>
      <c r="C169" s="204"/>
      <c r="D169" s="204"/>
      <c r="E169" s="204"/>
      <c r="F169" s="204"/>
      <c r="G169" s="204"/>
      <c r="H169" s="204"/>
      <c r="I169" s="204"/>
      <c r="J169" s="204"/>
      <c r="K169" s="204"/>
    </row>
    <row r="170" spans="2:11">
      <c r="B170" s="204"/>
      <c r="C170" s="204"/>
      <c r="D170" s="204"/>
      <c r="E170" s="204"/>
      <c r="F170" s="204"/>
      <c r="G170" s="204"/>
      <c r="H170" s="204"/>
      <c r="I170" s="204"/>
      <c r="J170" s="204"/>
      <c r="K170" s="204"/>
    </row>
    <row r="171" spans="2:11">
      <c r="B171" s="204"/>
      <c r="C171" s="204"/>
      <c r="D171" s="204"/>
      <c r="E171" s="204"/>
      <c r="F171" s="204"/>
      <c r="G171" s="204"/>
      <c r="H171" s="204"/>
      <c r="I171" s="204"/>
      <c r="J171" s="204"/>
      <c r="K171" s="204"/>
    </row>
    <row r="172" spans="2:11">
      <c r="B172" s="204"/>
      <c r="C172" s="204"/>
      <c r="D172" s="204"/>
      <c r="E172" s="204"/>
      <c r="F172" s="204"/>
      <c r="G172" s="204"/>
      <c r="H172" s="204"/>
      <c r="I172" s="204"/>
      <c r="J172" s="204"/>
      <c r="K172" s="204"/>
    </row>
    <row r="173" spans="2:11">
      <c r="B173" s="204"/>
      <c r="C173" s="204"/>
      <c r="D173" s="204"/>
      <c r="E173" s="204"/>
      <c r="F173" s="204"/>
      <c r="G173" s="204"/>
      <c r="H173" s="204"/>
      <c r="I173" s="204"/>
      <c r="J173" s="204"/>
      <c r="K173" s="204"/>
    </row>
    <row r="174" spans="2:11">
      <c r="B174" s="204"/>
      <c r="C174" s="204"/>
      <c r="D174" s="204"/>
      <c r="E174" s="204"/>
      <c r="F174" s="204"/>
      <c r="G174" s="204"/>
      <c r="H174" s="204"/>
      <c r="I174" s="204"/>
      <c r="J174" s="204"/>
      <c r="K174" s="204"/>
    </row>
    <row r="175" spans="2:11">
      <c r="B175" s="204"/>
      <c r="C175" s="204"/>
      <c r="D175" s="204"/>
      <c r="E175" s="204"/>
      <c r="F175" s="204"/>
      <c r="G175" s="204"/>
      <c r="H175" s="204"/>
      <c r="I175" s="204"/>
      <c r="J175" s="204"/>
      <c r="K175" s="204"/>
    </row>
    <row r="176" spans="2:11">
      <c r="B176" s="204"/>
      <c r="C176" s="204"/>
      <c r="D176" s="204"/>
      <c r="E176" s="204"/>
      <c r="F176" s="204"/>
      <c r="G176" s="204"/>
      <c r="H176" s="204"/>
      <c r="I176" s="204"/>
      <c r="J176" s="204"/>
      <c r="K176" s="204"/>
    </row>
    <row r="177" spans="2:11">
      <c r="B177" s="204"/>
      <c r="C177" s="204"/>
      <c r="D177" s="204"/>
      <c r="E177" s="204"/>
      <c r="F177" s="204"/>
      <c r="G177" s="204"/>
      <c r="H177" s="204"/>
      <c r="I177" s="204"/>
      <c r="J177" s="204"/>
      <c r="K177" s="204"/>
    </row>
    <row r="178" spans="2:11">
      <c r="B178" s="204"/>
      <c r="C178" s="204"/>
      <c r="D178" s="204"/>
      <c r="E178" s="204"/>
      <c r="F178" s="204"/>
      <c r="G178" s="204"/>
      <c r="H178" s="204"/>
      <c r="I178" s="204"/>
      <c r="J178" s="204"/>
      <c r="K178" s="204"/>
    </row>
    <row r="179" spans="2:11">
      <c r="B179" s="204"/>
      <c r="C179" s="204"/>
      <c r="D179" s="204"/>
      <c r="E179" s="204"/>
      <c r="F179" s="204"/>
      <c r="G179" s="204"/>
      <c r="H179" s="204"/>
      <c r="I179" s="204"/>
      <c r="J179" s="204"/>
      <c r="K179" s="204"/>
    </row>
    <row r="180" spans="2:11">
      <c r="B180" s="204"/>
      <c r="C180" s="204"/>
      <c r="D180" s="204"/>
      <c r="E180" s="204"/>
      <c r="F180" s="204"/>
      <c r="G180" s="204"/>
      <c r="H180" s="204"/>
    </row>
    <row r="181" spans="2:11">
      <c r="B181" s="204"/>
      <c r="C181" s="204"/>
      <c r="D181" s="204"/>
      <c r="E181" s="204"/>
      <c r="F181" s="204"/>
      <c r="G181" s="204"/>
      <c r="H181" s="204"/>
    </row>
    <row r="182" spans="2:11">
      <c r="B182" s="204"/>
      <c r="C182" s="204"/>
      <c r="D182" s="204"/>
      <c r="E182" s="204"/>
      <c r="F182" s="204"/>
      <c r="G182" s="204"/>
      <c r="H182" s="204"/>
    </row>
    <row r="183" spans="2:11">
      <c r="B183" s="204"/>
      <c r="C183" s="204"/>
      <c r="D183" s="204"/>
      <c r="E183" s="204"/>
      <c r="F183" s="204"/>
      <c r="G183" s="204"/>
      <c r="H183" s="204"/>
    </row>
    <row r="184" spans="2:11">
      <c r="B184" s="204"/>
      <c r="C184" s="204"/>
      <c r="D184" s="204"/>
      <c r="E184" s="204"/>
      <c r="F184" s="204"/>
      <c r="G184" s="204"/>
      <c r="H184" s="204"/>
    </row>
    <row r="185" spans="2:11">
      <c r="B185" s="204"/>
      <c r="C185" s="204"/>
      <c r="D185" s="204"/>
      <c r="E185" s="204"/>
      <c r="F185" s="204"/>
      <c r="G185" s="204"/>
      <c r="H185" s="204"/>
    </row>
    <row r="186" spans="2:11">
      <c r="B186" s="204"/>
      <c r="C186" s="204"/>
      <c r="D186" s="204"/>
      <c r="E186" s="204"/>
      <c r="F186" s="204"/>
      <c r="G186" s="204"/>
      <c r="H186" s="204"/>
    </row>
    <row r="187" spans="2:11">
      <c r="B187" s="204"/>
      <c r="C187" s="204"/>
      <c r="D187" s="204"/>
      <c r="E187" s="204"/>
      <c r="F187" s="204"/>
      <c r="G187" s="204"/>
      <c r="H187" s="204"/>
    </row>
    <row r="188" spans="2:11">
      <c r="B188" s="204"/>
      <c r="C188" s="204"/>
      <c r="D188" s="204"/>
      <c r="E188" s="204"/>
      <c r="F188" s="204"/>
      <c r="G188" s="204"/>
      <c r="H188" s="204"/>
    </row>
    <row r="189" spans="2:11">
      <c r="B189" s="204"/>
      <c r="C189" s="204"/>
      <c r="D189" s="204"/>
      <c r="E189" s="204"/>
      <c r="F189" s="204"/>
      <c r="G189" s="204"/>
      <c r="H189" s="204"/>
    </row>
    <row r="190" spans="2:11">
      <c r="B190" s="204"/>
      <c r="C190" s="204"/>
      <c r="D190" s="204"/>
      <c r="E190" s="204"/>
      <c r="F190" s="204"/>
      <c r="G190" s="204"/>
      <c r="H190" s="204"/>
    </row>
    <row r="191" spans="2:11">
      <c r="B191" s="204"/>
      <c r="C191" s="204"/>
      <c r="D191" s="204"/>
      <c r="E191" s="204"/>
      <c r="F191" s="204"/>
      <c r="G191" s="204"/>
      <c r="H191" s="204"/>
    </row>
    <row r="192" spans="2:11">
      <c r="B192" s="204"/>
      <c r="C192" s="204"/>
      <c r="D192" s="204"/>
      <c r="E192" s="204"/>
      <c r="F192" s="204"/>
      <c r="G192" s="204"/>
      <c r="H192" s="204"/>
    </row>
    <row r="193" spans="2:8">
      <c r="B193" s="204"/>
      <c r="C193" s="204"/>
      <c r="D193" s="204"/>
      <c r="E193" s="204"/>
      <c r="F193" s="204"/>
      <c r="G193" s="204"/>
      <c r="H193" s="204"/>
    </row>
    <row r="194" spans="2:8">
      <c r="B194" s="204"/>
      <c r="C194" s="204"/>
      <c r="D194" s="204"/>
      <c r="E194" s="204"/>
      <c r="F194" s="204"/>
      <c r="G194" s="204"/>
      <c r="H194" s="204"/>
    </row>
    <row r="195" spans="2:8">
      <c r="B195" s="204"/>
      <c r="C195" s="204"/>
      <c r="D195" s="204"/>
      <c r="E195" s="204"/>
      <c r="F195" s="204"/>
      <c r="G195" s="204"/>
      <c r="H195" s="204"/>
    </row>
    <row r="196" spans="2:8">
      <c r="B196" s="204"/>
      <c r="C196" s="204"/>
      <c r="D196" s="204"/>
      <c r="E196" s="204"/>
      <c r="F196" s="204"/>
      <c r="G196" s="204"/>
      <c r="H196" s="204"/>
    </row>
    <row r="197" spans="2:8">
      <c r="B197" s="204"/>
      <c r="C197" s="204"/>
      <c r="D197" s="204"/>
      <c r="E197" s="204"/>
      <c r="F197" s="204"/>
      <c r="G197" s="204"/>
      <c r="H197" s="204"/>
    </row>
    <row r="198" spans="2:8">
      <c r="B198" s="204"/>
      <c r="C198" s="204"/>
      <c r="D198" s="204"/>
      <c r="E198" s="204"/>
      <c r="F198" s="204"/>
      <c r="G198" s="204"/>
      <c r="H198" s="204"/>
    </row>
    <row r="199" spans="2:8">
      <c r="B199" s="204"/>
      <c r="C199" s="204"/>
      <c r="D199" s="204"/>
      <c r="E199" s="204"/>
      <c r="F199" s="204"/>
      <c r="G199" s="204"/>
      <c r="H199" s="204"/>
    </row>
    <row r="200" spans="2:8">
      <c r="B200" s="204"/>
      <c r="C200" s="204"/>
      <c r="D200" s="204"/>
      <c r="E200" s="204"/>
      <c r="F200" s="204"/>
      <c r="G200" s="204"/>
      <c r="H200" s="204"/>
    </row>
    <row r="201" spans="2:8">
      <c r="B201" s="204"/>
      <c r="C201" s="204"/>
      <c r="D201" s="204"/>
      <c r="E201" s="204"/>
      <c r="F201" s="204"/>
      <c r="G201" s="204"/>
      <c r="H201" s="204"/>
    </row>
    <row r="202" spans="2:8">
      <c r="B202" s="204"/>
      <c r="C202" s="204"/>
      <c r="D202" s="204"/>
      <c r="E202" s="204"/>
      <c r="F202" s="204"/>
      <c r="G202" s="204"/>
      <c r="H202" s="204"/>
    </row>
    <row r="203" spans="2:8">
      <c r="B203" s="204"/>
      <c r="C203" s="204"/>
      <c r="D203" s="204"/>
      <c r="E203" s="204"/>
      <c r="F203" s="204"/>
      <c r="G203" s="204"/>
      <c r="H203" s="204"/>
    </row>
    <row r="204" spans="2:8">
      <c r="B204" s="204"/>
      <c r="C204" s="204"/>
      <c r="D204" s="204"/>
      <c r="E204" s="204"/>
      <c r="F204" s="204"/>
      <c r="G204" s="204"/>
      <c r="H204" s="204"/>
    </row>
    <row r="205" spans="2:8">
      <c r="B205" s="204"/>
      <c r="C205" s="204"/>
      <c r="D205" s="204"/>
      <c r="E205" s="204"/>
      <c r="F205" s="204"/>
      <c r="G205" s="204"/>
      <c r="H205" s="204"/>
    </row>
    <row r="206" spans="2:8">
      <c r="B206" s="204"/>
      <c r="C206" s="204"/>
      <c r="D206" s="204"/>
      <c r="E206" s="204"/>
      <c r="F206" s="204"/>
      <c r="G206" s="204"/>
      <c r="H206" s="204"/>
    </row>
    <row r="207" spans="2:8">
      <c r="B207" s="204"/>
      <c r="C207" s="204"/>
      <c r="D207" s="204"/>
      <c r="E207" s="204"/>
      <c r="F207" s="204"/>
      <c r="G207" s="204"/>
      <c r="H207" s="204"/>
    </row>
    <row r="208" spans="2:8">
      <c r="B208" s="204"/>
      <c r="C208" s="204"/>
      <c r="D208" s="204"/>
      <c r="E208" s="204"/>
      <c r="F208" s="204"/>
      <c r="G208" s="204"/>
      <c r="H208" s="204"/>
    </row>
    <row r="209" spans="2:8">
      <c r="B209" s="204"/>
      <c r="C209" s="204"/>
      <c r="D209" s="204"/>
      <c r="E209" s="204"/>
      <c r="F209" s="204"/>
      <c r="G209" s="204"/>
      <c r="H209" s="204"/>
    </row>
    <row r="210" spans="2:8">
      <c r="B210" s="204"/>
      <c r="C210" s="204"/>
      <c r="D210" s="204"/>
      <c r="E210" s="204"/>
      <c r="F210" s="204"/>
      <c r="G210" s="204"/>
      <c r="H210" s="204"/>
    </row>
    <row r="211" spans="2:8">
      <c r="B211" s="204"/>
      <c r="C211" s="204"/>
      <c r="D211" s="204"/>
      <c r="E211" s="204"/>
      <c r="F211" s="204"/>
      <c r="G211" s="204"/>
      <c r="H211" s="204"/>
    </row>
    <row r="212" spans="2:8">
      <c r="B212" s="204"/>
      <c r="C212" s="204"/>
      <c r="D212" s="204"/>
      <c r="E212" s="204"/>
      <c r="F212" s="204"/>
      <c r="G212" s="204"/>
      <c r="H212" s="204"/>
    </row>
    <row r="213" spans="2:8">
      <c r="B213" s="204"/>
      <c r="C213" s="204"/>
      <c r="D213" s="204"/>
      <c r="E213" s="204"/>
      <c r="F213" s="204"/>
      <c r="G213" s="204"/>
      <c r="H213" s="204"/>
    </row>
    <row r="214" spans="2:8">
      <c r="B214" s="204"/>
      <c r="C214" s="204"/>
      <c r="D214" s="204"/>
      <c r="E214" s="204"/>
      <c r="F214" s="204"/>
      <c r="G214" s="204"/>
      <c r="H214" s="204"/>
    </row>
    <row r="215" spans="2:8">
      <c r="B215" s="204"/>
      <c r="C215" s="204"/>
      <c r="D215" s="204"/>
      <c r="E215" s="204"/>
      <c r="F215" s="204"/>
      <c r="G215" s="204"/>
      <c r="H215" s="204"/>
    </row>
    <row r="216" spans="2:8">
      <c r="B216" s="204"/>
      <c r="C216" s="204"/>
      <c r="D216" s="204"/>
      <c r="E216" s="204"/>
      <c r="F216" s="204"/>
      <c r="G216" s="204"/>
      <c r="H216" s="204"/>
    </row>
    <row r="217" spans="2:8">
      <c r="B217" s="204"/>
      <c r="C217" s="204"/>
      <c r="D217" s="204"/>
      <c r="E217" s="204"/>
      <c r="F217" s="204"/>
      <c r="G217" s="204"/>
      <c r="H217" s="204"/>
    </row>
    <row r="218" spans="2:8">
      <c r="B218" s="204"/>
      <c r="C218" s="204"/>
      <c r="D218" s="204"/>
      <c r="E218" s="204"/>
      <c r="F218" s="204"/>
      <c r="G218" s="204"/>
      <c r="H218" s="204"/>
    </row>
    <row r="219" spans="2:8">
      <c r="B219" s="204"/>
      <c r="C219" s="204"/>
      <c r="D219" s="204"/>
      <c r="E219" s="204"/>
      <c r="F219" s="204"/>
      <c r="G219" s="204"/>
      <c r="H219" s="204"/>
    </row>
    <row r="220" spans="2:8">
      <c r="B220" s="204"/>
      <c r="C220" s="204"/>
      <c r="D220" s="204"/>
      <c r="E220" s="204"/>
      <c r="F220" s="204"/>
      <c r="G220" s="204"/>
      <c r="H220" s="204"/>
    </row>
    <row r="221" spans="2:8">
      <c r="B221" s="204"/>
      <c r="C221" s="204"/>
      <c r="D221" s="204"/>
      <c r="E221" s="204"/>
      <c r="F221" s="204"/>
      <c r="G221" s="204"/>
      <c r="H221" s="204"/>
    </row>
    <row r="222" spans="2:8">
      <c r="B222" s="204"/>
      <c r="C222" s="204"/>
      <c r="D222" s="204"/>
      <c r="E222" s="204"/>
      <c r="F222" s="204"/>
      <c r="G222" s="204"/>
      <c r="H222" s="204"/>
    </row>
    <row r="223" spans="2:8">
      <c r="B223" s="204"/>
      <c r="C223" s="204"/>
      <c r="D223" s="204"/>
      <c r="E223" s="204"/>
      <c r="F223" s="204"/>
      <c r="G223" s="204"/>
      <c r="H223" s="204"/>
    </row>
    <row r="224" spans="2:8">
      <c r="B224" s="204"/>
      <c r="C224" s="204"/>
      <c r="D224" s="204"/>
      <c r="E224" s="204"/>
      <c r="F224" s="204"/>
      <c r="G224" s="204"/>
      <c r="H224" s="204"/>
    </row>
    <row r="225" spans="2:8">
      <c r="B225" s="204"/>
      <c r="C225" s="204"/>
      <c r="D225" s="204"/>
      <c r="E225" s="204"/>
      <c r="F225" s="204"/>
      <c r="G225" s="204"/>
      <c r="H225" s="204"/>
    </row>
    <row r="226" spans="2:8">
      <c r="B226" s="204"/>
      <c r="C226" s="204"/>
      <c r="D226" s="204"/>
      <c r="E226" s="204"/>
      <c r="F226" s="204"/>
      <c r="G226" s="204"/>
      <c r="H226" s="204"/>
    </row>
    <row r="227" spans="2:8">
      <c r="B227" s="204"/>
      <c r="C227" s="204"/>
      <c r="D227" s="204"/>
      <c r="E227" s="204"/>
      <c r="F227" s="204"/>
      <c r="G227" s="204"/>
      <c r="H227" s="204"/>
    </row>
    <row r="228" spans="2:8">
      <c r="B228" s="204"/>
      <c r="C228" s="204"/>
      <c r="D228" s="204"/>
      <c r="E228" s="204"/>
      <c r="F228" s="204"/>
      <c r="G228" s="204"/>
      <c r="H228" s="204"/>
    </row>
    <row r="229" spans="2:8">
      <c r="B229" s="204"/>
      <c r="C229" s="204"/>
      <c r="D229" s="204"/>
      <c r="E229" s="204"/>
      <c r="F229" s="204"/>
      <c r="G229" s="204"/>
      <c r="H229" s="204"/>
    </row>
    <row r="230" spans="2:8">
      <c r="B230" s="204"/>
      <c r="C230" s="204"/>
      <c r="D230" s="204"/>
      <c r="E230" s="204"/>
      <c r="F230" s="204"/>
      <c r="G230" s="204"/>
      <c r="H230" s="204"/>
    </row>
    <row r="231" spans="2:8">
      <c r="B231" s="204"/>
      <c r="C231" s="204"/>
      <c r="D231" s="204"/>
      <c r="E231" s="204"/>
      <c r="F231" s="204"/>
      <c r="G231" s="204"/>
      <c r="H231" s="204"/>
    </row>
    <row r="232" spans="2:8">
      <c r="B232" s="204"/>
      <c r="C232" s="204"/>
      <c r="D232" s="204"/>
      <c r="E232" s="204"/>
      <c r="F232" s="204"/>
      <c r="G232" s="204"/>
      <c r="H232" s="204"/>
    </row>
    <row r="233" spans="2:8">
      <c r="B233" s="204"/>
      <c r="C233" s="204"/>
      <c r="D233" s="204"/>
      <c r="E233" s="204"/>
      <c r="F233" s="204"/>
      <c r="G233" s="204"/>
      <c r="H233" s="204"/>
    </row>
    <row r="234" spans="2:8">
      <c r="B234" s="204"/>
      <c r="C234" s="204"/>
      <c r="D234" s="204"/>
      <c r="E234" s="204"/>
      <c r="F234" s="204"/>
      <c r="G234" s="204"/>
      <c r="H234" s="204"/>
    </row>
    <row r="235" spans="2:8">
      <c r="B235" s="204"/>
      <c r="C235" s="204"/>
      <c r="D235" s="204"/>
      <c r="E235" s="204"/>
      <c r="F235" s="204"/>
      <c r="G235" s="204"/>
      <c r="H235" s="204"/>
    </row>
    <row r="236" spans="2:8">
      <c r="B236" s="204"/>
      <c r="C236" s="204"/>
      <c r="D236" s="204"/>
      <c r="E236" s="204"/>
      <c r="F236" s="204"/>
      <c r="G236" s="204"/>
      <c r="H236" s="204"/>
    </row>
    <row r="237" spans="2:8">
      <c r="B237" s="204"/>
      <c r="C237" s="204"/>
      <c r="D237" s="204"/>
      <c r="E237" s="204"/>
      <c r="F237" s="204"/>
      <c r="G237" s="204"/>
      <c r="H237" s="204"/>
    </row>
    <row r="238" spans="2:8">
      <c r="B238" s="204"/>
      <c r="C238" s="204"/>
      <c r="D238" s="204"/>
      <c r="E238" s="204"/>
      <c r="F238" s="204"/>
      <c r="G238" s="204"/>
      <c r="H238" s="204"/>
    </row>
    <row r="239" spans="2:8">
      <c r="B239" s="204"/>
      <c r="C239" s="204"/>
      <c r="D239" s="204"/>
      <c r="E239" s="204"/>
      <c r="F239" s="204"/>
      <c r="G239" s="204"/>
      <c r="H239" s="204"/>
    </row>
    <row r="240" spans="2:8">
      <c r="B240" s="204"/>
      <c r="C240" s="204"/>
      <c r="D240" s="204"/>
      <c r="E240" s="204"/>
      <c r="F240" s="204"/>
      <c r="G240" s="204"/>
      <c r="H240" s="204"/>
    </row>
    <row r="241" spans="2:8">
      <c r="B241" s="204"/>
      <c r="C241" s="204"/>
      <c r="D241" s="204"/>
      <c r="E241" s="204"/>
      <c r="F241" s="204"/>
      <c r="G241" s="204"/>
      <c r="H241" s="204"/>
    </row>
    <row r="242" spans="2:8">
      <c r="B242" s="204"/>
      <c r="C242" s="204"/>
      <c r="D242" s="204"/>
      <c r="E242" s="204"/>
      <c r="F242" s="204"/>
      <c r="G242" s="204"/>
      <c r="H242" s="204"/>
    </row>
    <row r="243" spans="2:8">
      <c r="B243" s="204"/>
      <c r="C243" s="204"/>
      <c r="D243" s="204"/>
      <c r="E243" s="204"/>
      <c r="F243" s="204"/>
      <c r="G243" s="204"/>
      <c r="H243" s="204"/>
    </row>
    <row r="244" spans="2:8">
      <c r="B244" s="204"/>
      <c r="C244" s="204"/>
      <c r="D244" s="204"/>
      <c r="E244" s="204"/>
      <c r="F244" s="204"/>
      <c r="G244" s="204"/>
      <c r="H244" s="204"/>
    </row>
    <row r="245" spans="2:8">
      <c r="B245" s="204"/>
      <c r="C245" s="204"/>
      <c r="D245" s="204"/>
      <c r="E245" s="204"/>
      <c r="F245" s="204"/>
      <c r="G245" s="204"/>
      <c r="H245" s="204"/>
    </row>
    <row r="246" spans="2:8">
      <c r="B246" s="204"/>
      <c r="C246" s="204"/>
      <c r="D246" s="204"/>
      <c r="E246" s="204"/>
      <c r="F246" s="204"/>
      <c r="G246" s="204"/>
      <c r="H246" s="204"/>
    </row>
    <row r="247" spans="2:8">
      <c r="B247" s="204"/>
      <c r="C247" s="204"/>
      <c r="D247" s="204"/>
      <c r="E247" s="204"/>
      <c r="F247" s="204"/>
      <c r="G247" s="204"/>
      <c r="H247" s="204"/>
    </row>
    <row r="248" spans="2:8">
      <c r="B248" s="204"/>
      <c r="C248" s="204"/>
      <c r="D248" s="204"/>
      <c r="E248" s="204"/>
      <c r="F248" s="204"/>
      <c r="G248" s="204"/>
      <c r="H248" s="204"/>
    </row>
    <row r="249" spans="2:8">
      <c r="B249" s="204"/>
      <c r="C249" s="204"/>
      <c r="D249" s="204"/>
      <c r="E249" s="204"/>
      <c r="F249" s="204"/>
      <c r="G249" s="204"/>
      <c r="H249" s="204"/>
    </row>
    <row r="250" spans="2:8">
      <c r="B250" s="204"/>
      <c r="C250" s="204"/>
      <c r="D250" s="204"/>
      <c r="E250" s="204"/>
      <c r="F250" s="204"/>
      <c r="G250" s="204"/>
      <c r="H250" s="204"/>
    </row>
    <row r="251" spans="2:8">
      <c r="B251" s="204"/>
      <c r="C251" s="204"/>
      <c r="D251" s="204"/>
      <c r="E251" s="204"/>
      <c r="F251" s="204"/>
      <c r="G251" s="204"/>
      <c r="H251" s="204"/>
    </row>
    <row r="252" spans="2:8">
      <c r="B252" s="204"/>
      <c r="C252" s="204"/>
      <c r="D252" s="204"/>
      <c r="E252" s="204"/>
      <c r="F252" s="204"/>
      <c r="G252" s="204"/>
      <c r="H252" s="204"/>
    </row>
    <row r="253" spans="2:8">
      <c r="B253" s="204"/>
      <c r="C253" s="204"/>
      <c r="D253" s="204"/>
      <c r="E253" s="204"/>
      <c r="F253" s="204"/>
      <c r="G253" s="204"/>
      <c r="H253" s="204"/>
    </row>
    <row r="254" spans="2:8">
      <c r="B254" s="204"/>
      <c r="C254" s="204"/>
      <c r="D254" s="204"/>
      <c r="E254" s="204"/>
      <c r="F254" s="204"/>
      <c r="G254" s="204"/>
      <c r="H254" s="204"/>
    </row>
    <row r="255" spans="2:8">
      <c r="B255" s="204"/>
      <c r="C255" s="204"/>
      <c r="D255" s="204"/>
      <c r="E255" s="204"/>
      <c r="F255" s="204"/>
      <c r="G255" s="204"/>
      <c r="H255" s="204"/>
    </row>
    <row r="256" spans="2:8">
      <c r="B256" s="204"/>
      <c r="C256" s="204"/>
      <c r="D256" s="204"/>
      <c r="E256" s="204"/>
      <c r="F256" s="204"/>
      <c r="G256" s="204"/>
      <c r="H256" s="204"/>
    </row>
    <row r="257" spans="2:8">
      <c r="B257" s="204"/>
      <c r="C257" s="204"/>
      <c r="D257" s="204"/>
      <c r="E257" s="204"/>
      <c r="F257" s="204"/>
      <c r="G257" s="204"/>
      <c r="H257" s="204"/>
    </row>
    <row r="258" spans="2:8">
      <c r="B258" s="204"/>
      <c r="C258" s="204"/>
      <c r="D258" s="204"/>
      <c r="E258" s="204"/>
      <c r="F258" s="204"/>
      <c r="G258" s="204"/>
      <c r="H258" s="204"/>
    </row>
    <row r="259" spans="2:8">
      <c r="B259" s="204"/>
      <c r="C259" s="204"/>
      <c r="D259" s="204"/>
      <c r="E259" s="204"/>
      <c r="F259" s="204"/>
      <c r="G259" s="204"/>
      <c r="H259" s="204"/>
    </row>
    <row r="260" spans="2:8">
      <c r="B260" s="204"/>
      <c r="C260" s="204"/>
      <c r="D260" s="204"/>
      <c r="E260" s="204"/>
      <c r="F260" s="204"/>
      <c r="G260" s="204"/>
      <c r="H260" s="204"/>
    </row>
    <row r="261" spans="2:8">
      <c r="B261" s="204"/>
      <c r="C261" s="204"/>
      <c r="D261" s="204"/>
      <c r="E261" s="204"/>
      <c r="F261" s="204"/>
      <c r="G261" s="204"/>
      <c r="H261" s="204"/>
    </row>
    <row r="262" spans="2:8">
      <c r="B262" s="204"/>
      <c r="C262" s="204"/>
      <c r="D262" s="204"/>
      <c r="E262" s="204"/>
      <c r="F262" s="204"/>
      <c r="G262" s="204"/>
      <c r="H262" s="204"/>
    </row>
    <row r="263" spans="2:8">
      <c r="B263" s="204"/>
      <c r="C263" s="204"/>
      <c r="D263" s="204"/>
      <c r="E263" s="204"/>
      <c r="F263" s="204"/>
      <c r="G263" s="204"/>
      <c r="H263" s="204"/>
    </row>
    <row r="264" spans="2:8">
      <c r="B264" s="204"/>
      <c r="C264" s="204"/>
      <c r="D264" s="204"/>
      <c r="E264" s="204"/>
      <c r="F264" s="204"/>
      <c r="G264" s="204"/>
      <c r="H264" s="204"/>
    </row>
    <row r="265" spans="2:8">
      <c r="B265" s="204"/>
      <c r="C265" s="204"/>
      <c r="D265" s="204"/>
      <c r="E265" s="204"/>
      <c r="F265" s="204"/>
      <c r="G265" s="204"/>
      <c r="H265" s="204"/>
    </row>
    <row r="266" spans="2:8">
      <c r="B266" s="204"/>
      <c r="C266" s="204"/>
      <c r="D266" s="204"/>
      <c r="E266" s="204"/>
      <c r="F266" s="204"/>
      <c r="G266" s="204"/>
      <c r="H266" s="204"/>
    </row>
    <row r="267" spans="2:8">
      <c r="B267" s="204"/>
      <c r="C267" s="204"/>
      <c r="D267" s="204"/>
      <c r="E267" s="204"/>
      <c r="F267" s="204"/>
      <c r="G267" s="204"/>
      <c r="H267" s="204"/>
    </row>
    <row r="268" spans="2:8">
      <c r="B268" s="204"/>
      <c r="C268" s="204"/>
      <c r="D268" s="204"/>
      <c r="E268" s="204"/>
      <c r="F268" s="204"/>
      <c r="G268" s="204"/>
      <c r="H268" s="204"/>
    </row>
    <row r="269" spans="2:8">
      <c r="B269" s="204"/>
      <c r="C269" s="204"/>
      <c r="D269" s="204"/>
      <c r="E269" s="204"/>
      <c r="F269" s="204"/>
      <c r="G269" s="204"/>
      <c r="H269" s="204"/>
    </row>
    <row r="270" spans="2:8">
      <c r="B270" s="204"/>
      <c r="C270" s="204"/>
      <c r="D270" s="204"/>
      <c r="E270" s="204"/>
      <c r="F270" s="204"/>
      <c r="G270" s="204"/>
      <c r="H270" s="204"/>
    </row>
    <row r="271" spans="2:8">
      <c r="B271" s="204"/>
      <c r="C271" s="204"/>
      <c r="D271" s="204"/>
      <c r="E271" s="204"/>
      <c r="F271" s="204"/>
      <c r="G271" s="204"/>
      <c r="H271" s="204"/>
    </row>
    <row r="272" spans="2:8">
      <c r="B272" s="204"/>
      <c r="C272" s="204"/>
      <c r="D272" s="204"/>
      <c r="E272" s="204"/>
      <c r="F272" s="204"/>
      <c r="G272" s="204"/>
      <c r="H272" s="204"/>
    </row>
    <row r="273" spans="2:8">
      <c r="B273" s="204"/>
      <c r="C273" s="204"/>
      <c r="D273" s="204"/>
      <c r="E273" s="204"/>
      <c r="F273" s="204"/>
      <c r="G273" s="204"/>
      <c r="H273" s="204"/>
    </row>
    <row r="274" spans="2:8">
      <c r="B274" s="204"/>
      <c r="C274" s="204"/>
      <c r="D274" s="204"/>
      <c r="E274" s="204"/>
      <c r="F274" s="204"/>
      <c r="G274" s="204"/>
      <c r="H274" s="204"/>
    </row>
    <row r="275" spans="2:8">
      <c r="B275" s="204"/>
      <c r="C275" s="204"/>
      <c r="D275" s="204"/>
      <c r="E275" s="204"/>
      <c r="F275" s="204"/>
      <c r="G275" s="204"/>
      <c r="H275" s="204"/>
    </row>
    <row r="276" spans="2:8">
      <c r="B276" s="204"/>
      <c r="C276" s="204"/>
      <c r="D276" s="204"/>
      <c r="E276" s="204"/>
      <c r="F276" s="204"/>
      <c r="G276" s="204"/>
      <c r="H276" s="204"/>
    </row>
    <row r="277" spans="2:8">
      <c r="B277" s="204"/>
      <c r="C277" s="204"/>
      <c r="D277" s="204"/>
      <c r="E277" s="204"/>
      <c r="F277" s="204"/>
      <c r="G277" s="204"/>
      <c r="H277" s="204"/>
    </row>
    <row r="278" spans="2:8">
      <c r="B278" s="204"/>
      <c r="C278" s="204"/>
      <c r="D278" s="204"/>
      <c r="E278" s="204"/>
      <c r="F278" s="204"/>
      <c r="G278" s="204"/>
      <c r="H278" s="204"/>
    </row>
    <row r="279" spans="2:8">
      <c r="B279" s="204"/>
      <c r="C279" s="204"/>
      <c r="D279" s="204"/>
      <c r="E279" s="204"/>
      <c r="F279" s="204"/>
      <c r="G279" s="204"/>
      <c r="H279" s="204"/>
    </row>
    <row r="280" spans="2:8">
      <c r="B280" s="204"/>
      <c r="C280" s="204"/>
      <c r="D280" s="204"/>
      <c r="E280" s="204"/>
      <c r="F280" s="204"/>
      <c r="G280" s="204"/>
      <c r="H280" s="204"/>
    </row>
    <row r="281" spans="2:8">
      <c r="B281" s="204"/>
      <c r="C281" s="204"/>
      <c r="D281" s="204"/>
      <c r="E281" s="204"/>
      <c r="F281" s="204"/>
      <c r="G281" s="204"/>
      <c r="H281" s="204"/>
    </row>
    <row r="282" spans="2:8">
      <c r="B282" s="204"/>
      <c r="C282" s="204"/>
      <c r="D282" s="204"/>
      <c r="E282" s="204"/>
      <c r="F282" s="204"/>
      <c r="G282" s="204"/>
      <c r="H282" s="204"/>
    </row>
    <row r="283" spans="2:8">
      <c r="B283" s="204"/>
      <c r="C283" s="204"/>
      <c r="D283" s="204"/>
      <c r="E283" s="204"/>
      <c r="F283" s="204"/>
      <c r="G283" s="204"/>
      <c r="H283" s="204"/>
    </row>
    <row r="284" spans="2:8">
      <c r="B284" s="204"/>
      <c r="C284" s="204"/>
      <c r="D284" s="204"/>
      <c r="E284" s="204"/>
      <c r="F284" s="204"/>
      <c r="G284" s="204"/>
      <c r="H284" s="204"/>
    </row>
    <row r="285" spans="2:8">
      <c r="B285" s="204"/>
      <c r="C285" s="204"/>
      <c r="D285" s="204"/>
      <c r="E285" s="204"/>
      <c r="F285" s="204"/>
      <c r="G285" s="204"/>
      <c r="H285" s="204"/>
    </row>
    <row r="286" spans="2:8">
      <c r="B286" s="204"/>
      <c r="C286" s="204"/>
      <c r="D286" s="204"/>
      <c r="E286" s="204"/>
      <c r="F286" s="204"/>
      <c r="G286" s="204"/>
      <c r="H286" s="204"/>
    </row>
    <row r="287" spans="2:8">
      <c r="B287" s="204"/>
      <c r="C287" s="204"/>
      <c r="D287" s="204"/>
      <c r="E287" s="204"/>
      <c r="F287" s="204"/>
      <c r="G287" s="204"/>
      <c r="H287" s="204"/>
    </row>
    <row r="288" spans="2:8">
      <c r="B288" s="204"/>
      <c r="C288" s="204"/>
      <c r="D288" s="204"/>
      <c r="E288" s="204"/>
      <c r="F288" s="204"/>
      <c r="G288" s="204"/>
      <c r="H288" s="204"/>
    </row>
    <row r="289" spans="2:8">
      <c r="B289" s="204"/>
      <c r="C289" s="204"/>
      <c r="D289" s="204"/>
      <c r="E289" s="204"/>
      <c r="F289" s="204"/>
      <c r="G289" s="204"/>
      <c r="H289" s="204"/>
    </row>
    <row r="290" spans="2:8">
      <c r="B290" s="204"/>
      <c r="C290" s="204"/>
      <c r="D290" s="204"/>
      <c r="E290" s="204"/>
      <c r="F290" s="204"/>
      <c r="G290" s="204"/>
      <c r="H290" s="204"/>
    </row>
    <row r="291" spans="2:8">
      <c r="B291" s="204"/>
      <c r="C291" s="204"/>
      <c r="D291" s="204"/>
      <c r="E291" s="204"/>
      <c r="F291" s="204"/>
      <c r="G291" s="204"/>
      <c r="H291" s="204"/>
    </row>
    <row r="292" spans="2:8">
      <c r="B292" s="204"/>
      <c r="C292" s="204"/>
      <c r="D292" s="204"/>
      <c r="E292" s="204"/>
      <c r="F292" s="204"/>
      <c r="G292" s="204"/>
      <c r="H292" s="204"/>
    </row>
    <row r="293" spans="2:8">
      <c r="B293" s="204"/>
      <c r="C293" s="204"/>
      <c r="D293" s="204"/>
      <c r="E293" s="204"/>
      <c r="F293" s="204"/>
      <c r="G293" s="204"/>
      <c r="H293" s="204"/>
    </row>
    <row r="294" spans="2:8">
      <c r="B294" s="204"/>
      <c r="C294" s="204"/>
      <c r="D294" s="204"/>
      <c r="E294" s="204"/>
      <c r="F294" s="204"/>
      <c r="G294" s="204"/>
      <c r="H294" s="204"/>
    </row>
    <row r="295" spans="2:8">
      <c r="B295" s="204"/>
      <c r="C295" s="204"/>
      <c r="D295" s="204"/>
      <c r="E295" s="204"/>
      <c r="F295" s="204"/>
      <c r="G295" s="204"/>
      <c r="H295" s="204"/>
    </row>
    <row r="296" spans="2:8">
      <c r="B296" s="204"/>
      <c r="C296" s="204"/>
      <c r="D296" s="204"/>
      <c r="E296" s="204"/>
      <c r="F296" s="204"/>
      <c r="G296" s="204"/>
      <c r="H296" s="204"/>
    </row>
    <row r="297" spans="2:8">
      <c r="B297" s="204"/>
      <c r="C297" s="204"/>
      <c r="D297" s="204"/>
      <c r="E297" s="204"/>
      <c r="F297" s="204"/>
      <c r="G297" s="204"/>
      <c r="H297" s="204"/>
    </row>
    <row r="298" spans="2:8">
      <c r="B298" s="204"/>
      <c r="C298" s="204"/>
      <c r="D298" s="204"/>
      <c r="E298" s="204"/>
      <c r="F298" s="204"/>
      <c r="G298" s="204"/>
      <c r="H298" s="204"/>
    </row>
    <row r="299" spans="2:8">
      <c r="B299" s="204"/>
      <c r="C299" s="204"/>
      <c r="D299" s="204"/>
      <c r="E299" s="204"/>
      <c r="F299" s="204"/>
      <c r="G299" s="204"/>
      <c r="H299" s="204"/>
    </row>
    <row r="300" spans="2:8">
      <c r="B300" s="204"/>
      <c r="C300" s="204"/>
      <c r="D300" s="204"/>
      <c r="E300" s="204"/>
      <c r="F300" s="204"/>
      <c r="G300" s="204"/>
      <c r="H300" s="204"/>
    </row>
    <row r="301" spans="2:8">
      <c r="B301" s="204"/>
      <c r="C301" s="204"/>
      <c r="D301" s="204"/>
      <c r="E301" s="204"/>
      <c r="F301" s="204"/>
      <c r="G301" s="204"/>
      <c r="H301" s="204"/>
    </row>
    <row r="302" spans="2:8">
      <c r="B302" s="204"/>
      <c r="C302" s="204"/>
      <c r="D302" s="204"/>
      <c r="E302" s="204"/>
      <c r="F302" s="204"/>
      <c r="G302" s="204"/>
      <c r="H302" s="204"/>
    </row>
    <row r="303" spans="2:8">
      <c r="B303" s="204"/>
      <c r="C303" s="204"/>
      <c r="D303" s="204"/>
      <c r="E303" s="204"/>
      <c r="F303" s="204"/>
      <c r="G303" s="204"/>
      <c r="H303" s="204"/>
    </row>
    <row r="304" spans="2:8">
      <c r="B304" s="204"/>
      <c r="C304" s="204"/>
      <c r="D304" s="204"/>
      <c r="E304" s="204"/>
      <c r="F304" s="204"/>
      <c r="G304" s="204"/>
      <c r="H304" s="204"/>
    </row>
    <row r="305" spans="2:8">
      <c r="B305" s="204"/>
      <c r="C305" s="204"/>
      <c r="D305" s="204"/>
      <c r="E305" s="204"/>
      <c r="F305" s="204"/>
      <c r="G305" s="204"/>
      <c r="H305" s="204"/>
    </row>
    <row r="306" spans="2:8">
      <c r="B306" s="204"/>
      <c r="C306" s="204"/>
      <c r="D306" s="204"/>
      <c r="E306" s="204"/>
      <c r="F306" s="204"/>
      <c r="G306" s="204"/>
      <c r="H306" s="204"/>
    </row>
    <row r="307" spans="2:8">
      <c r="B307" s="204"/>
      <c r="C307" s="204"/>
      <c r="D307" s="204"/>
      <c r="E307" s="204"/>
      <c r="F307" s="204"/>
      <c r="G307" s="204"/>
      <c r="H307" s="204"/>
    </row>
    <row r="308" spans="2:8">
      <c r="B308" s="204"/>
      <c r="C308" s="204"/>
      <c r="D308" s="204"/>
      <c r="E308" s="204"/>
      <c r="F308" s="204"/>
      <c r="G308" s="204"/>
      <c r="H308" s="204"/>
    </row>
    <row r="309" spans="2:8">
      <c r="B309" s="204"/>
      <c r="C309" s="204"/>
      <c r="D309" s="204"/>
      <c r="E309" s="204"/>
      <c r="F309" s="204"/>
      <c r="G309" s="204"/>
      <c r="H309" s="204"/>
    </row>
    <row r="310" spans="2:8">
      <c r="B310" s="204"/>
      <c r="C310" s="204"/>
      <c r="D310" s="204"/>
      <c r="E310" s="204"/>
      <c r="F310" s="204"/>
      <c r="G310" s="204"/>
      <c r="H310" s="204"/>
    </row>
    <row r="311" spans="2:8">
      <c r="B311" s="204"/>
      <c r="C311" s="204"/>
      <c r="D311" s="204"/>
      <c r="E311" s="204"/>
      <c r="F311" s="204"/>
      <c r="G311" s="204"/>
      <c r="H311" s="204"/>
    </row>
    <row r="312" spans="2:8">
      <c r="B312" s="204"/>
      <c r="C312" s="204"/>
      <c r="D312" s="204"/>
      <c r="E312" s="204"/>
      <c r="F312" s="204"/>
      <c r="G312" s="204"/>
      <c r="H312" s="204"/>
    </row>
    <row r="313" spans="2:8">
      <c r="B313" s="204"/>
      <c r="C313" s="204"/>
      <c r="D313" s="204"/>
      <c r="E313" s="204"/>
      <c r="F313" s="204"/>
      <c r="G313" s="204"/>
      <c r="H313" s="204"/>
    </row>
    <row r="314" spans="2:8">
      <c r="B314" s="204"/>
      <c r="C314" s="204"/>
      <c r="D314" s="204"/>
      <c r="E314" s="204"/>
      <c r="F314" s="204"/>
      <c r="G314" s="204"/>
      <c r="H314" s="204"/>
    </row>
    <row r="315" spans="2:8">
      <c r="B315" s="204"/>
      <c r="C315" s="204"/>
      <c r="D315" s="204"/>
      <c r="E315" s="204"/>
      <c r="F315" s="204"/>
      <c r="G315" s="204"/>
      <c r="H315" s="204"/>
    </row>
    <row r="316" spans="2:8">
      <c r="B316" s="204"/>
      <c r="C316" s="204"/>
      <c r="D316" s="204"/>
      <c r="E316" s="204"/>
      <c r="F316" s="204"/>
      <c r="G316" s="204"/>
      <c r="H316" s="204"/>
    </row>
    <row r="317" spans="2:8">
      <c r="B317" s="204"/>
      <c r="C317" s="204"/>
      <c r="D317" s="204"/>
      <c r="E317" s="204"/>
      <c r="F317" s="204"/>
      <c r="G317" s="204"/>
      <c r="H317" s="204"/>
    </row>
    <row r="318" spans="2:8">
      <c r="B318" s="204"/>
      <c r="C318" s="204"/>
      <c r="D318" s="204"/>
      <c r="E318" s="204"/>
      <c r="F318" s="204"/>
      <c r="G318" s="204"/>
      <c r="H318" s="204"/>
    </row>
    <row r="319" spans="2:8">
      <c r="B319" s="204"/>
      <c r="C319" s="204"/>
      <c r="D319" s="204"/>
      <c r="E319" s="204"/>
      <c r="F319" s="204"/>
      <c r="G319" s="204"/>
      <c r="H319" s="204"/>
    </row>
    <row r="320" spans="2:8">
      <c r="B320" s="204"/>
      <c r="C320" s="204"/>
      <c r="D320" s="204"/>
      <c r="E320" s="204"/>
      <c r="F320" s="204"/>
      <c r="G320" s="204"/>
      <c r="H320" s="204"/>
    </row>
    <row r="321" spans="2:8">
      <c r="B321" s="204"/>
      <c r="C321" s="204"/>
      <c r="D321" s="204"/>
      <c r="E321" s="204"/>
      <c r="F321" s="204"/>
      <c r="G321" s="204"/>
      <c r="H321" s="204"/>
    </row>
    <row r="322" spans="2:8">
      <c r="B322" s="204"/>
      <c r="C322" s="204"/>
      <c r="D322" s="204"/>
      <c r="E322" s="204"/>
      <c r="F322" s="204"/>
      <c r="G322" s="204"/>
      <c r="H322" s="204"/>
    </row>
    <row r="323" spans="2:8">
      <c r="B323" s="204"/>
      <c r="C323" s="204"/>
      <c r="D323" s="204"/>
      <c r="E323" s="204"/>
      <c r="F323" s="204"/>
      <c r="G323" s="204"/>
      <c r="H323" s="204"/>
    </row>
    <row r="324" spans="2:8">
      <c r="B324" s="204"/>
      <c r="C324" s="204"/>
      <c r="D324" s="204"/>
      <c r="E324" s="204"/>
      <c r="F324" s="204"/>
      <c r="G324" s="204"/>
      <c r="H324" s="204"/>
    </row>
    <row r="325" spans="2:8">
      <c r="B325" s="204"/>
      <c r="C325" s="204"/>
      <c r="D325" s="204"/>
      <c r="E325" s="204"/>
      <c r="F325" s="204"/>
      <c r="G325" s="204"/>
      <c r="H325" s="204"/>
    </row>
    <row r="326" spans="2:8">
      <c r="B326" s="204"/>
      <c r="C326" s="204"/>
      <c r="D326" s="204"/>
      <c r="E326" s="204"/>
      <c r="F326" s="204"/>
      <c r="G326" s="204"/>
      <c r="H326" s="204"/>
    </row>
    <row r="327" spans="2:8">
      <c r="B327" s="204"/>
      <c r="C327" s="204"/>
      <c r="D327" s="204"/>
      <c r="E327" s="204"/>
      <c r="F327" s="204"/>
      <c r="G327" s="204"/>
      <c r="H327" s="204"/>
    </row>
    <row r="328" spans="2:8">
      <c r="B328" s="204"/>
      <c r="C328" s="204"/>
      <c r="D328" s="204"/>
      <c r="E328" s="204"/>
      <c r="F328" s="204"/>
      <c r="G328" s="204"/>
      <c r="H328" s="204"/>
    </row>
    <row r="329" spans="2:8">
      <c r="B329" s="204"/>
      <c r="C329" s="204"/>
      <c r="D329" s="204"/>
      <c r="E329" s="204"/>
      <c r="F329" s="204"/>
      <c r="G329" s="204"/>
      <c r="H329" s="204"/>
    </row>
    <row r="330" spans="2:8">
      <c r="B330" s="204"/>
      <c r="C330" s="204"/>
      <c r="D330" s="204"/>
      <c r="E330" s="204"/>
      <c r="F330" s="204"/>
      <c r="G330" s="204"/>
      <c r="H330" s="204"/>
    </row>
    <row r="331" spans="2:8">
      <c r="B331" s="204"/>
      <c r="C331" s="204"/>
      <c r="D331" s="204"/>
      <c r="E331" s="204"/>
      <c r="F331" s="204"/>
      <c r="G331" s="204"/>
      <c r="H331" s="204"/>
    </row>
    <row r="332" spans="2:8">
      <c r="B332" s="204"/>
      <c r="C332" s="204"/>
      <c r="D332" s="204"/>
      <c r="E332" s="204"/>
      <c r="F332" s="204"/>
      <c r="G332" s="204"/>
      <c r="H332" s="204"/>
    </row>
    <row r="333" spans="2:8">
      <c r="B333" s="204"/>
      <c r="C333" s="204"/>
      <c r="D333" s="204"/>
      <c r="E333" s="204"/>
      <c r="F333" s="204"/>
      <c r="G333" s="204"/>
      <c r="H333" s="204"/>
    </row>
    <row r="334" spans="2:8">
      <c r="B334" s="204"/>
      <c r="C334" s="204"/>
      <c r="D334" s="204"/>
      <c r="E334" s="204"/>
      <c r="F334" s="204"/>
      <c r="G334" s="204"/>
      <c r="H334" s="204"/>
    </row>
    <row r="335" spans="2:8">
      <c r="B335" s="204"/>
      <c r="C335" s="204"/>
      <c r="D335" s="204"/>
      <c r="E335" s="204"/>
      <c r="F335" s="204"/>
      <c r="G335" s="204"/>
      <c r="H335" s="204"/>
    </row>
    <row r="336" spans="2:8">
      <c r="B336" s="204"/>
      <c r="C336" s="204"/>
      <c r="D336" s="204"/>
      <c r="E336" s="204"/>
      <c r="F336" s="204"/>
      <c r="G336" s="204"/>
      <c r="H336" s="204"/>
    </row>
    <row r="337" spans="2:8">
      <c r="B337" s="204"/>
      <c r="C337" s="204"/>
      <c r="D337" s="204"/>
      <c r="E337" s="204"/>
      <c r="F337" s="204"/>
      <c r="G337" s="204"/>
      <c r="H337" s="204"/>
    </row>
    <row r="338" spans="2:8">
      <c r="B338" s="204"/>
      <c r="C338" s="204"/>
      <c r="D338" s="204"/>
      <c r="E338" s="204"/>
      <c r="F338" s="204"/>
      <c r="G338" s="204"/>
      <c r="H338" s="204"/>
    </row>
    <row r="339" spans="2:8">
      <c r="B339" s="204"/>
      <c r="C339" s="204"/>
      <c r="D339" s="204"/>
      <c r="E339" s="204"/>
      <c r="F339" s="204"/>
      <c r="G339" s="204"/>
      <c r="H339" s="204"/>
    </row>
    <row r="340" spans="2:8">
      <c r="B340" s="204"/>
      <c r="C340" s="204"/>
      <c r="D340" s="204"/>
      <c r="E340" s="204"/>
      <c r="F340" s="204"/>
      <c r="G340" s="204"/>
      <c r="H340" s="204"/>
    </row>
    <row r="341" spans="2:8">
      <c r="B341" s="204"/>
      <c r="C341" s="204"/>
      <c r="D341" s="204"/>
      <c r="E341" s="204"/>
      <c r="F341" s="204"/>
      <c r="G341" s="204"/>
      <c r="H341" s="204"/>
    </row>
    <row r="342" spans="2:8">
      <c r="B342" s="204"/>
      <c r="C342" s="204"/>
      <c r="D342" s="204"/>
      <c r="E342" s="204"/>
      <c r="F342" s="204"/>
      <c r="G342" s="204"/>
      <c r="H342" s="204"/>
    </row>
    <row r="343" spans="2:8">
      <c r="B343" s="204"/>
      <c r="C343" s="204"/>
      <c r="D343" s="204"/>
      <c r="E343" s="204"/>
      <c r="F343" s="204"/>
      <c r="G343" s="204"/>
      <c r="H343" s="204"/>
    </row>
    <row r="344" spans="2:8">
      <c r="B344" s="204"/>
      <c r="C344" s="204"/>
      <c r="D344" s="204"/>
      <c r="E344" s="204"/>
      <c r="F344" s="204"/>
      <c r="G344" s="204"/>
      <c r="H344" s="204"/>
    </row>
    <row r="345" spans="2:8">
      <c r="B345" s="204"/>
      <c r="C345" s="204"/>
      <c r="D345" s="204"/>
      <c r="E345" s="204"/>
      <c r="F345" s="204"/>
      <c r="G345" s="204"/>
      <c r="H345" s="204"/>
    </row>
    <row r="346" spans="2:8">
      <c r="B346" s="204"/>
      <c r="C346" s="204"/>
      <c r="D346" s="204"/>
      <c r="E346" s="204"/>
      <c r="F346" s="204"/>
      <c r="G346" s="204"/>
      <c r="H346" s="204"/>
    </row>
    <row r="347" spans="2:8">
      <c r="B347" s="204"/>
      <c r="C347" s="204"/>
      <c r="D347" s="204"/>
      <c r="E347" s="204"/>
      <c r="F347" s="204"/>
      <c r="G347" s="204"/>
      <c r="H347" s="204"/>
    </row>
    <row r="348" spans="2:8">
      <c r="B348" s="204"/>
      <c r="C348" s="204"/>
      <c r="D348" s="204"/>
      <c r="E348" s="204"/>
      <c r="F348" s="204"/>
      <c r="G348" s="204"/>
      <c r="H348" s="204"/>
    </row>
    <row r="349" spans="2:8">
      <c r="B349" s="204"/>
      <c r="C349" s="204"/>
      <c r="D349" s="204"/>
      <c r="E349" s="204"/>
      <c r="F349" s="204"/>
      <c r="G349" s="204"/>
      <c r="H349" s="204"/>
    </row>
    <row r="350" spans="2:8">
      <c r="B350" s="204"/>
      <c r="C350" s="204"/>
      <c r="D350" s="204"/>
      <c r="E350" s="204"/>
      <c r="F350" s="204"/>
      <c r="G350" s="204"/>
      <c r="H350" s="204"/>
    </row>
    <row r="351" spans="2:8">
      <c r="B351" s="204"/>
      <c r="C351" s="204"/>
      <c r="D351" s="204"/>
      <c r="E351" s="204"/>
      <c r="F351" s="204"/>
      <c r="G351" s="204"/>
      <c r="H351" s="204"/>
    </row>
    <row r="352" spans="2:8">
      <c r="B352" s="204"/>
      <c r="C352" s="204"/>
      <c r="D352" s="204"/>
      <c r="E352" s="204"/>
      <c r="F352" s="204"/>
      <c r="G352" s="204"/>
      <c r="H352" s="204"/>
    </row>
    <row r="353" spans="2:8">
      <c r="B353" s="204"/>
      <c r="C353" s="204"/>
      <c r="D353" s="204"/>
      <c r="E353" s="204"/>
      <c r="F353" s="204"/>
      <c r="G353" s="204"/>
      <c r="H353" s="204"/>
    </row>
    <row r="354" spans="2:8">
      <c r="B354" s="204"/>
      <c r="C354" s="204"/>
      <c r="D354" s="204"/>
      <c r="E354" s="204"/>
      <c r="F354" s="204"/>
      <c r="G354" s="204"/>
      <c r="H354" s="204"/>
    </row>
    <row r="355" spans="2:8">
      <c r="B355" s="204"/>
      <c r="C355" s="204"/>
      <c r="D355" s="204"/>
      <c r="E355" s="204"/>
      <c r="F355" s="204"/>
      <c r="G355" s="204"/>
      <c r="H355" s="204"/>
    </row>
    <row r="356" spans="2:8">
      <c r="B356" s="204"/>
      <c r="C356" s="204"/>
      <c r="D356" s="204"/>
      <c r="E356" s="204"/>
      <c r="F356" s="204"/>
      <c r="G356" s="204"/>
      <c r="H356" s="204"/>
    </row>
    <row r="357" spans="2:8">
      <c r="B357" s="204"/>
      <c r="C357" s="204"/>
      <c r="D357" s="204"/>
      <c r="E357" s="204"/>
      <c r="F357" s="204"/>
      <c r="G357" s="204"/>
      <c r="H357" s="204"/>
    </row>
    <row r="358" spans="2:8">
      <c r="B358" s="204"/>
      <c r="C358" s="204"/>
      <c r="D358" s="204"/>
      <c r="E358" s="204"/>
      <c r="F358" s="204"/>
      <c r="G358" s="204"/>
      <c r="H358" s="204"/>
    </row>
    <row r="359" spans="2:8">
      <c r="B359" s="204"/>
      <c r="C359" s="204"/>
      <c r="D359" s="204"/>
      <c r="E359" s="204"/>
      <c r="F359" s="204"/>
      <c r="G359" s="204"/>
      <c r="H359" s="204"/>
    </row>
    <row r="360" spans="2:8">
      <c r="B360" s="204"/>
      <c r="C360" s="204"/>
      <c r="D360" s="204"/>
      <c r="E360" s="204"/>
      <c r="F360" s="204"/>
      <c r="G360" s="204"/>
      <c r="H360" s="204"/>
    </row>
    <row r="361" spans="2:8">
      <c r="B361" s="204"/>
      <c r="C361" s="204"/>
      <c r="D361" s="204"/>
      <c r="E361" s="204"/>
      <c r="F361" s="204"/>
      <c r="G361" s="204"/>
      <c r="H361" s="204"/>
    </row>
    <row r="362" spans="2:8">
      <c r="B362" s="204"/>
      <c r="C362" s="204"/>
      <c r="D362" s="204"/>
      <c r="E362" s="204"/>
      <c r="F362" s="204"/>
      <c r="G362" s="204"/>
      <c r="H362" s="204"/>
    </row>
    <row r="363" spans="2:8">
      <c r="B363" s="204"/>
      <c r="C363" s="204"/>
      <c r="D363" s="204"/>
      <c r="E363" s="204"/>
      <c r="F363" s="204"/>
      <c r="G363" s="204"/>
      <c r="H363" s="204"/>
    </row>
    <row r="364" spans="2:8">
      <c r="B364" s="204"/>
      <c r="C364" s="204"/>
      <c r="D364" s="204"/>
      <c r="E364" s="204"/>
      <c r="F364" s="204"/>
      <c r="G364" s="204"/>
      <c r="H364" s="204"/>
    </row>
    <row r="365" spans="2:8">
      <c r="B365" s="204"/>
      <c r="C365" s="204"/>
      <c r="D365" s="204"/>
      <c r="E365" s="204"/>
      <c r="F365" s="204"/>
      <c r="G365" s="204"/>
      <c r="H365" s="204"/>
    </row>
    <row r="366" spans="2:8">
      <c r="B366" s="204"/>
      <c r="C366" s="204"/>
      <c r="D366" s="204"/>
      <c r="E366" s="204"/>
      <c r="F366" s="204"/>
      <c r="G366" s="204"/>
      <c r="H366" s="204"/>
    </row>
    <row r="367" spans="2:8">
      <c r="B367" s="204"/>
      <c r="C367" s="204"/>
      <c r="D367" s="204"/>
      <c r="E367" s="204"/>
      <c r="F367" s="204"/>
      <c r="G367" s="204"/>
      <c r="H367" s="204"/>
    </row>
    <row r="368" spans="2:8">
      <c r="B368" s="204"/>
      <c r="C368" s="204"/>
      <c r="D368" s="204"/>
      <c r="E368" s="204"/>
      <c r="F368" s="204"/>
      <c r="G368" s="204"/>
      <c r="H368" s="204"/>
    </row>
    <row r="369" spans="2:8">
      <c r="B369" s="204"/>
      <c r="C369" s="204"/>
      <c r="D369" s="204"/>
      <c r="E369" s="204"/>
      <c r="F369" s="204"/>
      <c r="G369" s="204"/>
      <c r="H369" s="204"/>
    </row>
    <row r="370" spans="2:8">
      <c r="B370" s="204"/>
      <c r="C370" s="204"/>
      <c r="D370" s="204"/>
      <c r="E370" s="204"/>
      <c r="F370" s="204"/>
      <c r="G370" s="204"/>
      <c r="H370" s="204"/>
    </row>
    <row r="371" spans="2:8">
      <c r="B371" s="204"/>
      <c r="C371" s="204"/>
      <c r="D371" s="204"/>
      <c r="E371" s="204"/>
      <c r="F371" s="204"/>
      <c r="G371" s="204"/>
      <c r="H371" s="204"/>
    </row>
    <row r="372" spans="2:8">
      <c r="B372" s="204"/>
      <c r="C372" s="204"/>
      <c r="D372" s="204"/>
      <c r="E372" s="204"/>
      <c r="F372" s="204"/>
      <c r="G372" s="204"/>
      <c r="H372" s="204"/>
    </row>
    <row r="373" spans="2:8">
      <c r="B373" s="204"/>
      <c r="C373" s="204"/>
      <c r="D373" s="204"/>
      <c r="E373" s="204"/>
      <c r="F373" s="204"/>
      <c r="G373" s="204"/>
      <c r="H373" s="204"/>
    </row>
    <row r="374" spans="2:8">
      <c r="B374" s="204"/>
      <c r="C374" s="204"/>
      <c r="D374" s="204"/>
      <c r="E374" s="204"/>
      <c r="F374" s="204"/>
      <c r="G374" s="204"/>
      <c r="H374" s="204"/>
    </row>
    <row r="375" spans="2:8">
      <c r="B375" s="204"/>
      <c r="C375" s="204"/>
      <c r="D375" s="204"/>
      <c r="E375" s="204"/>
      <c r="F375" s="204"/>
      <c r="G375" s="204"/>
      <c r="H375" s="204"/>
    </row>
    <row r="376" spans="2:8">
      <c r="B376" s="204"/>
      <c r="C376" s="204"/>
      <c r="D376" s="204"/>
      <c r="E376" s="204"/>
      <c r="F376" s="204"/>
      <c r="G376" s="204"/>
      <c r="H376" s="204"/>
    </row>
    <row r="377" spans="2:8">
      <c r="B377" s="204"/>
      <c r="C377" s="204"/>
      <c r="D377" s="204"/>
      <c r="E377" s="204"/>
      <c r="F377" s="204"/>
      <c r="G377" s="204"/>
      <c r="H377" s="204"/>
    </row>
    <row r="378" spans="2:8">
      <c r="B378" s="204"/>
      <c r="C378" s="204"/>
      <c r="D378" s="204"/>
      <c r="E378" s="204"/>
      <c r="F378" s="204"/>
      <c r="G378" s="204"/>
      <c r="H378" s="204"/>
    </row>
    <row r="379" spans="2:8">
      <c r="B379" s="204"/>
      <c r="C379" s="204"/>
      <c r="D379" s="204"/>
      <c r="E379" s="204"/>
      <c r="F379" s="204"/>
      <c r="G379" s="204"/>
      <c r="H379" s="204"/>
    </row>
    <row r="380" spans="2:8">
      <c r="B380" s="204"/>
      <c r="C380" s="204"/>
      <c r="D380" s="204"/>
      <c r="E380" s="204"/>
      <c r="F380" s="204"/>
      <c r="G380" s="204"/>
      <c r="H380" s="204"/>
    </row>
    <row r="381" spans="2:8">
      <c r="B381" s="204"/>
      <c r="C381" s="204"/>
      <c r="D381" s="204"/>
      <c r="E381" s="204"/>
      <c r="F381" s="204"/>
      <c r="G381" s="204"/>
      <c r="H381" s="204"/>
    </row>
    <row r="382" spans="2:8">
      <c r="B382" s="204"/>
      <c r="C382" s="204"/>
      <c r="D382" s="204"/>
      <c r="E382" s="204"/>
      <c r="F382" s="204"/>
      <c r="G382" s="204"/>
      <c r="H382" s="204"/>
    </row>
    <row r="383" spans="2:8">
      <c r="B383" s="204"/>
      <c r="C383" s="204"/>
      <c r="D383" s="204"/>
      <c r="E383" s="204"/>
      <c r="F383" s="204"/>
      <c r="G383" s="204"/>
      <c r="H383" s="204"/>
    </row>
    <row r="384" spans="2:8">
      <c r="B384" s="204"/>
      <c r="C384" s="204"/>
      <c r="D384" s="204"/>
      <c r="E384" s="204"/>
      <c r="F384" s="204"/>
      <c r="G384" s="204"/>
      <c r="H384" s="204"/>
    </row>
    <row r="385" spans="2:8">
      <c r="B385" s="204"/>
      <c r="C385" s="204"/>
      <c r="D385" s="204"/>
      <c r="E385" s="204"/>
      <c r="F385" s="204"/>
      <c r="G385" s="204"/>
      <c r="H385" s="204"/>
    </row>
    <row r="386" spans="2:8">
      <c r="B386" s="204"/>
      <c r="C386" s="204"/>
      <c r="D386" s="204"/>
      <c r="E386" s="204"/>
      <c r="F386" s="204"/>
      <c r="G386" s="204"/>
      <c r="H386" s="204"/>
    </row>
    <row r="387" spans="2:8">
      <c r="B387" s="204"/>
      <c r="C387" s="204"/>
      <c r="D387" s="204"/>
      <c r="E387" s="204"/>
      <c r="F387" s="204"/>
      <c r="G387" s="204"/>
      <c r="H387" s="204"/>
    </row>
    <row r="388" spans="2:8">
      <c r="B388" s="204"/>
      <c r="C388" s="204"/>
      <c r="D388" s="204"/>
      <c r="E388" s="204"/>
      <c r="F388" s="204"/>
      <c r="G388" s="204"/>
      <c r="H388" s="204"/>
    </row>
    <row r="389" spans="2:8">
      <c r="B389" s="204"/>
      <c r="C389" s="204"/>
      <c r="D389" s="204"/>
      <c r="E389" s="204"/>
      <c r="F389" s="204"/>
      <c r="G389" s="204"/>
      <c r="H389" s="204"/>
    </row>
    <row r="390" spans="2:8">
      <c r="B390" s="204"/>
      <c r="C390" s="204"/>
      <c r="D390" s="204"/>
      <c r="E390" s="204"/>
      <c r="F390" s="204"/>
      <c r="G390" s="204"/>
      <c r="H390" s="204"/>
    </row>
    <row r="391" spans="2:8">
      <c r="B391" s="204"/>
      <c r="C391" s="204"/>
      <c r="D391" s="204"/>
      <c r="E391" s="204"/>
      <c r="F391" s="204"/>
      <c r="G391" s="204"/>
      <c r="H391" s="204"/>
    </row>
    <row r="392" spans="2:8">
      <c r="B392" s="204"/>
      <c r="C392" s="204"/>
      <c r="D392" s="204"/>
      <c r="E392" s="204"/>
      <c r="F392" s="204"/>
      <c r="G392" s="204"/>
      <c r="H392" s="204"/>
    </row>
    <row r="393" spans="2:8">
      <c r="B393" s="204"/>
      <c r="C393" s="204"/>
      <c r="D393" s="204"/>
      <c r="E393" s="204"/>
      <c r="F393" s="204"/>
      <c r="G393" s="204"/>
      <c r="H393" s="204"/>
    </row>
    <row r="394" spans="2:8">
      <c r="B394" s="204"/>
      <c r="C394" s="204"/>
      <c r="D394" s="204"/>
      <c r="E394" s="204"/>
      <c r="F394" s="204"/>
      <c r="G394" s="204"/>
      <c r="H394" s="204"/>
    </row>
    <row r="395" spans="2:8">
      <c r="B395" s="204"/>
      <c r="C395" s="204"/>
      <c r="D395" s="204"/>
      <c r="E395" s="204"/>
      <c r="F395" s="204"/>
      <c r="G395" s="204"/>
      <c r="H395" s="204"/>
    </row>
    <row r="396" spans="2:8">
      <c r="B396" s="204"/>
      <c r="C396" s="204"/>
      <c r="D396" s="204"/>
      <c r="E396" s="204"/>
      <c r="F396" s="204"/>
      <c r="G396" s="204"/>
      <c r="H396" s="204"/>
    </row>
    <row r="397" spans="2:8">
      <c r="B397" s="204"/>
      <c r="C397" s="204"/>
      <c r="D397" s="204"/>
      <c r="E397" s="204"/>
      <c r="F397" s="204"/>
      <c r="G397" s="204"/>
      <c r="H397" s="204"/>
    </row>
    <row r="398" spans="2:8">
      <c r="B398" s="204"/>
      <c r="C398" s="204"/>
      <c r="D398" s="204"/>
      <c r="E398" s="204"/>
      <c r="F398" s="204"/>
      <c r="G398" s="204"/>
      <c r="H398" s="204"/>
    </row>
    <row r="399" spans="2:8">
      <c r="B399" s="204"/>
      <c r="C399" s="204"/>
      <c r="D399" s="204"/>
      <c r="E399" s="204"/>
      <c r="F399" s="204"/>
      <c r="G399" s="204"/>
      <c r="H399" s="204"/>
    </row>
    <row r="400" spans="2:8">
      <c r="B400" s="204"/>
      <c r="C400" s="204"/>
      <c r="D400" s="204"/>
      <c r="E400" s="204"/>
      <c r="F400" s="204"/>
      <c r="G400" s="204"/>
      <c r="H400" s="204"/>
    </row>
    <row r="401" spans="2:8">
      <c r="B401" s="204"/>
      <c r="C401" s="204"/>
      <c r="D401" s="204"/>
      <c r="E401" s="204"/>
      <c r="F401" s="204"/>
      <c r="G401" s="204"/>
      <c r="H401" s="204"/>
    </row>
    <row r="402" spans="2:8">
      <c r="B402" s="204"/>
      <c r="C402" s="204"/>
      <c r="D402" s="204"/>
      <c r="E402" s="204"/>
      <c r="F402" s="204"/>
      <c r="G402" s="204"/>
      <c r="H402" s="204"/>
    </row>
    <row r="403" spans="2:8">
      <c r="B403" s="204"/>
      <c r="C403" s="204"/>
      <c r="D403" s="204"/>
      <c r="E403" s="204"/>
      <c r="F403" s="204"/>
      <c r="G403" s="204"/>
      <c r="H403" s="204"/>
    </row>
    <row r="404" spans="2:8">
      <c r="B404" s="204"/>
      <c r="C404" s="204"/>
      <c r="D404" s="204"/>
      <c r="E404" s="204"/>
      <c r="F404" s="204"/>
      <c r="G404" s="204"/>
      <c r="H404" s="204"/>
    </row>
    <row r="405" spans="2:8">
      <c r="B405" s="204"/>
      <c r="C405" s="204"/>
      <c r="D405" s="204"/>
      <c r="E405" s="204"/>
      <c r="F405" s="204"/>
      <c r="G405" s="204"/>
      <c r="H405" s="204"/>
    </row>
    <row r="406" spans="2:8">
      <c r="B406" s="204"/>
      <c r="C406" s="204"/>
      <c r="D406" s="204"/>
      <c r="E406" s="204"/>
      <c r="F406" s="204"/>
      <c r="G406" s="204"/>
      <c r="H406" s="204"/>
    </row>
    <row r="407" spans="2:8">
      <c r="B407" s="204"/>
      <c r="C407" s="204"/>
      <c r="D407" s="204"/>
      <c r="E407" s="204"/>
      <c r="F407" s="204"/>
      <c r="G407" s="204"/>
      <c r="H407" s="204"/>
    </row>
    <row r="408" spans="2:8">
      <c r="B408" s="204"/>
      <c r="C408" s="204"/>
      <c r="D408" s="204"/>
      <c r="E408" s="204"/>
      <c r="F408" s="204"/>
      <c r="G408" s="204"/>
      <c r="H408" s="204"/>
    </row>
    <row r="409" spans="2:8">
      <c r="B409" s="204"/>
      <c r="C409" s="204"/>
      <c r="D409" s="204"/>
      <c r="E409" s="204"/>
      <c r="F409" s="204"/>
      <c r="G409" s="204"/>
      <c r="H409" s="204"/>
    </row>
    <row r="410" spans="2:8">
      <c r="B410" s="204"/>
      <c r="C410" s="204"/>
      <c r="D410" s="204"/>
      <c r="E410" s="204"/>
      <c r="F410" s="204"/>
      <c r="G410" s="204"/>
      <c r="H410" s="204"/>
    </row>
    <row r="411" spans="2:8">
      <c r="B411" s="204"/>
      <c r="C411" s="204"/>
      <c r="D411" s="204"/>
      <c r="E411" s="204"/>
      <c r="F411" s="204"/>
      <c r="G411" s="204"/>
      <c r="H411" s="204"/>
    </row>
    <row r="412" spans="2:8">
      <c r="B412" s="204"/>
      <c r="C412" s="204"/>
      <c r="D412" s="204"/>
      <c r="E412" s="204"/>
      <c r="F412" s="204"/>
      <c r="G412" s="204"/>
      <c r="H412" s="204"/>
    </row>
    <row r="413" spans="2:8">
      <c r="B413" s="204"/>
      <c r="C413" s="204"/>
      <c r="D413" s="204"/>
      <c r="E413" s="204"/>
      <c r="F413" s="204"/>
      <c r="G413" s="204"/>
      <c r="H413" s="204"/>
    </row>
    <row r="414" spans="2:8">
      <c r="B414" s="204"/>
      <c r="C414" s="204"/>
      <c r="D414" s="204"/>
      <c r="E414" s="204"/>
      <c r="F414" s="204"/>
      <c r="G414" s="204"/>
      <c r="H414" s="204"/>
    </row>
    <row r="415" spans="2:8">
      <c r="B415" s="204"/>
      <c r="C415" s="204"/>
      <c r="D415" s="204"/>
      <c r="E415" s="204"/>
      <c r="F415" s="204"/>
      <c r="G415" s="204"/>
      <c r="H415" s="204"/>
    </row>
    <row r="416" spans="2:8">
      <c r="B416" s="204"/>
      <c r="C416" s="204"/>
      <c r="D416" s="204"/>
      <c r="E416" s="204"/>
      <c r="F416" s="204"/>
      <c r="G416" s="204"/>
      <c r="H416" s="204"/>
    </row>
    <row r="417" spans="2:8">
      <c r="B417" s="204"/>
      <c r="C417" s="204"/>
      <c r="D417" s="204"/>
      <c r="E417" s="204"/>
      <c r="F417" s="204"/>
      <c r="G417" s="204"/>
      <c r="H417" s="204"/>
    </row>
    <row r="418" spans="2:8">
      <c r="B418" s="204"/>
      <c r="C418" s="204"/>
      <c r="D418" s="204"/>
      <c r="E418" s="204"/>
      <c r="F418" s="204"/>
      <c r="G418" s="204"/>
      <c r="H418" s="204"/>
    </row>
    <row r="419" spans="2:8">
      <c r="B419" s="204"/>
      <c r="C419" s="204"/>
      <c r="D419" s="204"/>
      <c r="E419" s="204"/>
      <c r="F419" s="204"/>
      <c r="G419" s="204"/>
      <c r="H419" s="204"/>
    </row>
    <row r="420" spans="2:8">
      <c r="B420" s="204"/>
      <c r="C420" s="204"/>
      <c r="D420" s="204"/>
      <c r="E420" s="204"/>
      <c r="F420" s="204"/>
      <c r="G420" s="204"/>
      <c r="H420" s="204"/>
    </row>
    <row r="421" spans="2:8">
      <c r="B421" s="204"/>
      <c r="C421" s="204"/>
      <c r="D421" s="204"/>
      <c r="E421" s="204"/>
      <c r="F421" s="204"/>
      <c r="G421" s="204"/>
      <c r="H421" s="204"/>
    </row>
    <row r="422" spans="2:8">
      <c r="B422" s="204"/>
      <c r="C422" s="204"/>
      <c r="D422" s="204"/>
      <c r="E422" s="204"/>
      <c r="F422" s="204"/>
      <c r="G422" s="204"/>
      <c r="H422" s="204"/>
    </row>
    <row r="423" spans="2:8">
      <c r="B423" s="204"/>
      <c r="C423" s="204"/>
      <c r="D423" s="204"/>
      <c r="E423" s="204"/>
      <c r="F423" s="204"/>
      <c r="G423" s="204"/>
      <c r="H423" s="204"/>
    </row>
    <row r="424" spans="2:8">
      <c r="B424" s="204"/>
      <c r="C424" s="204"/>
      <c r="D424" s="204"/>
      <c r="E424" s="204"/>
      <c r="F424" s="204"/>
      <c r="G424" s="204"/>
      <c r="H424" s="204"/>
    </row>
    <row r="425" spans="2:8">
      <c r="B425" s="204"/>
      <c r="C425" s="204"/>
      <c r="D425" s="204"/>
      <c r="E425" s="204"/>
      <c r="F425" s="204"/>
      <c r="G425" s="204"/>
      <c r="H425" s="204"/>
    </row>
    <row r="426" spans="2:8">
      <c r="B426" s="204"/>
      <c r="C426" s="204"/>
      <c r="D426" s="204"/>
      <c r="E426" s="204"/>
      <c r="F426" s="204"/>
      <c r="G426" s="204"/>
      <c r="H426" s="204"/>
    </row>
    <row r="427" spans="2:8">
      <c r="B427" s="204"/>
      <c r="C427" s="204"/>
      <c r="D427" s="204"/>
      <c r="E427" s="204"/>
      <c r="F427" s="204"/>
      <c r="G427" s="204"/>
      <c r="H427" s="204"/>
    </row>
    <row r="428" spans="2:8">
      <c r="B428" s="204"/>
      <c r="C428" s="204"/>
      <c r="D428" s="204"/>
      <c r="E428" s="204"/>
      <c r="F428" s="204"/>
      <c r="G428" s="204"/>
      <c r="H428" s="204"/>
    </row>
    <row r="429" spans="2:8">
      <c r="B429" s="204"/>
      <c r="C429" s="204"/>
      <c r="D429" s="204"/>
      <c r="E429" s="204"/>
      <c r="F429" s="204"/>
      <c r="G429" s="204"/>
      <c r="H429" s="204"/>
    </row>
    <row r="430" spans="2:8">
      <c r="B430" s="204"/>
      <c r="C430" s="204"/>
      <c r="D430" s="204"/>
      <c r="E430" s="204"/>
      <c r="F430" s="204"/>
      <c r="G430" s="204"/>
      <c r="H430" s="204"/>
    </row>
    <row r="431" spans="2:8">
      <c r="B431" s="204"/>
      <c r="C431" s="204"/>
      <c r="D431" s="204"/>
      <c r="E431" s="204"/>
      <c r="F431" s="204"/>
      <c r="G431" s="204"/>
      <c r="H431" s="204"/>
    </row>
    <row r="432" spans="2:8">
      <c r="B432" s="204"/>
      <c r="C432" s="204"/>
      <c r="D432" s="204"/>
      <c r="E432" s="204"/>
      <c r="F432" s="204"/>
      <c r="G432" s="204"/>
      <c r="H432" s="204"/>
    </row>
    <row r="433" spans="2:8">
      <c r="B433" s="204"/>
      <c r="C433" s="204"/>
      <c r="D433" s="204"/>
      <c r="E433" s="204"/>
      <c r="F433" s="204"/>
      <c r="G433" s="204"/>
      <c r="H433" s="204"/>
    </row>
    <row r="434" spans="2:8">
      <c r="B434" s="204"/>
      <c r="C434" s="204"/>
      <c r="D434" s="204"/>
      <c r="E434" s="204"/>
      <c r="F434" s="204"/>
      <c r="G434" s="204"/>
      <c r="H434" s="204"/>
    </row>
    <row r="435" spans="2:8">
      <c r="B435" s="204"/>
      <c r="C435" s="204"/>
      <c r="D435" s="204"/>
      <c r="E435" s="204"/>
      <c r="F435" s="204"/>
      <c r="G435" s="204"/>
      <c r="H435" s="204"/>
    </row>
    <row r="436" spans="2:8">
      <c r="B436" s="204"/>
      <c r="C436" s="204"/>
      <c r="D436" s="204"/>
      <c r="E436" s="204"/>
      <c r="F436" s="204"/>
      <c r="G436" s="204"/>
      <c r="H436" s="204"/>
    </row>
    <row r="437" spans="2:8">
      <c r="B437" s="204"/>
      <c r="C437" s="204"/>
      <c r="D437" s="204"/>
      <c r="E437" s="204"/>
      <c r="F437" s="204"/>
      <c r="G437" s="204"/>
      <c r="H437" s="204"/>
    </row>
    <row r="438" spans="2:8">
      <c r="B438" s="204"/>
      <c r="C438" s="204"/>
      <c r="D438" s="204"/>
      <c r="E438" s="204"/>
      <c r="F438" s="204"/>
      <c r="G438" s="204"/>
      <c r="H438" s="204"/>
    </row>
    <row r="439" spans="2:8">
      <c r="B439" s="204"/>
      <c r="C439" s="204"/>
      <c r="D439" s="204"/>
      <c r="E439" s="204"/>
      <c r="F439" s="204"/>
      <c r="G439" s="204"/>
      <c r="H439" s="204"/>
    </row>
    <row r="440" spans="2:8">
      <c r="B440" s="204"/>
      <c r="C440" s="204"/>
      <c r="D440" s="204"/>
      <c r="E440" s="204"/>
      <c r="F440" s="204"/>
      <c r="G440" s="204"/>
      <c r="H440" s="204"/>
    </row>
    <row r="441" spans="2:8">
      <c r="B441" s="204"/>
      <c r="C441" s="204"/>
      <c r="D441" s="204"/>
      <c r="E441" s="204"/>
      <c r="F441" s="204"/>
      <c r="G441" s="204"/>
      <c r="H441" s="204"/>
    </row>
    <row r="442" spans="2:8">
      <c r="B442" s="204"/>
      <c r="C442" s="204"/>
      <c r="D442" s="204"/>
      <c r="E442" s="204"/>
      <c r="F442" s="204"/>
      <c r="G442" s="204"/>
      <c r="H442" s="204"/>
    </row>
    <row r="443" spans="2:8">
      <c r="B443" s="204"/>
      <c r="C443" s="204"/>
      <c r="D443" s="204"/>
      <c r="E443" s="204"/>
      <c r="F443" s="204"/>
      <c r="G443" s="204"/>
      <c r="H443" s="204"/>
    </row>
    <row r="444" spans="2:8">
      <c r="B444" s="204"/>
      <c r="C444" s="204"/>
      <c r="D444" s="204"/>
      <c r="E444" s="204"/>
      <c r="F444" s="204"/>
      <c r="G444" s="204"/>
      <c r="H444" s="204"/>
    </row>
    <row r="445" spans="2:8">
      <c r="B445" s="204"/>
      <c r="C445" s="204"/>
      <c r="D445" s="204"/>
      <c r="E445" s="204"/>
      <c r="F445" s="204"/>
      <c r="G445" s="204"/>
      <c r="H445" s="204"/>
    </row>
    <row r="446" spans="2:8">
      <c r="B446" s="204"/>
      <c r="C446" s="204"/>
      <c r="D446" s="204"/>
      <c r="E446" s="204"/>
      <c r="F446" s="204"/>
      <c r="G446" s="204"/>
      <c r="H446" s="204"/>
    </row>
    <row r="447" spans="2:8">
      <c r="B447" s="204"/>
      <c r="C447" s="204"/>
      <c r="D447" s="204"/>
      <c r="E447" s="204"/>
      <c r="F447" s="204"/>
      <c r="G447" s="204"/>
      <c r="H447" s="204"/>
    </row>
    <row r="448" spans="2:8">
      <c r="B448" s="204"/>
      <c r="C448" s="204"/>
      <c r="D448" s="204"/>
      <c r="E448" s="204"/>
      <c r="F448" s="204"/>
      <c r="G448" s="204"/>
      <c r="H448" s="204"/>
    </row>
    <row r="449" spans="2:8">
      <c r="B449" s="204"/>
      <c r="C449" s="204"/>
      <c r="D449" s="204"/>
      <c r="E449" s="204"/>
      <c r="F449" s="204"/>
      <c r="G449" s="204"/>
      <c r="H449" s="204"/>
    </row>
    <row r="450" spans="2:8">
      <c r="B450" s="204"/>
      <c r="C450" s="204"/>
      <c r="D450" s="204"/>
      <c r="E450" s="204"/>
      <c r="F450" s="204"/>
      <c r="G450" s="204"/>
      <c r="H450" s="204"/>
    </row>
    <row r="451" spans="2:8">
      <c r="B451" s="204"/>
      <c r="C451" s="204"/>
      <c r="D451" s="204"/>
      <c r="E451" s="204"/>
      <c r="F451" s="204"/>
      <c r="G451" s="204"/>
      <c r="H451" s="204"/>
    </row>
    <row r="452" spans="2:8">
      <c r="B452" s="204"/>
      <c r="C452" s="204"/>
      <c r="D452" s="204"/>
      <c r="E452" s="204"/>
      <c r="F452" s="204"/>
      <c r="G452" s="204"/>
      <c r="H452" s="204"/>
    </row>
    <row r="453" spans="2:8">
      <c r="B453" s="204"/>
      <c r="C453" s="204"/>
      <c r="D453" s="204"/>
      <c r="E453" s="204"/>
      <c r="F453" s="204"/>
      <c r="G453" s="204"/>
      <c r="H453" s="204"/>
    </row>
    <row r="454" spans="2:8">
      <c r="B454" s="204"/>
      <c r="C454" s="204"/>
      <c r="D454" s="204"/>
      <c r="E454" s="204"/>
      <c r="F454" s="204"/>
      <c r="G454" s="204"/>
      <c r="H454" s="204"/>
    </row>
    <row r="455" spans="2:8">
      <c r="B455" s="204"/>
      <c r="C455" s="204"/>
      <c r="D455" s="204"/>
      <c r="E455" s="204"/>
      <c r="F455" s="204"/>
      <c r="G455" s="204"/>
      <c r="H455" s="204"/>
    </row>
    <row r="456" spans="2:8">
      <c r="B456" s="204"/>
      <c r="C456" s="204"/>
      <c r="D456" s="204"/>
      <c r="E456" s="204"/>
      <c r="F456" s="204"/>
      <c r="G456" s="204"/>
      <c r="H456" s="204"/>
    </row>
    <row r="457" spans="2:8">
      <c r="B457" s="204"/>
      <c r="C457" s="204"/>
      <c r="D457" s="204"/>
      <c r="E457" s="204"/>
      <c r="F457" s="204"/>
      <c r="G457" s="204"/>
      <c r="H457" s="204"/>
    </row>
    <row r="458" spans="2:8">
      <c r="B458" s="204"/>
      <c r="C458" s="204"/>
      <c r="D458" s="204"/>
      <c r="E458" s="204"/>
      <c r="F458" s="204"/>
      <c r="G458" s="204"/>
      <c r="H458" s="204"/>
    </row>
    <row r="459" spans="2:8">
      <c r="B459" s="204"/>
      <c r="C459" s="204"/>
      <c r="D459" s="204"/>
      <c r="E459" s="204"/>
      <c r="F459" s="204"/>
      <c r="G459" s="204"/>
      <c r="H459" s="204"/>
    </row>
    <row r="460" spans="2:8">
      <c r="B460" s="204"/>
      <c r="C460" s="204"/>
      <c r="D460" s="204"/>
      <c r="E460" s="204"/>
      <c r="F460" s="204"/>
      <c r="G460" s="204"/>
      <c r="H460" s="204"/>
    </row>
    <row r="461" spans="2:8">
      <c r="B461" s="204"/>
      <c r="C461" s="204"/>
      <c r="D461" s="204"/>
      <c r="E461" s="204"/>
      <c r="F461" s="204"/>
      <c r="G461" s="204"/>
      <c r="H461" s="204"/>
    </row>
    <row r="462" spans="2:8">
      <c r="B462" s="204"/>
      <c r="C462" s="204"/>
      <c r="D462" s="204"/>
      <c r="E462" s="204"/>
      <c r="F462" s="204"/>
      <c r="G462" s="204"/>
      <c r="H462" s="204"/>
    </row>
    <row r="463" spans="2:8">
      <c r="B463" s="204"/>
      <c r="C463" s="204"/>
      <c r="D463" s="204"/>
      <c r="E463" s="204"/>
      <c r="F463" s="204"/>
      <c r="G463" s="204"/>
      <c r="H463" s="204"/>
    </row>
    <row r="464" spans="2:8">
      <c r="B464" s="204"/>
      <c r="C464" s="204"/>
      <c r="D464" s="204"/>
      <c r="E464" s="204"/>
      <c r="F464" s="204"/>
      <c r="G464" s="204"/>
      <c r="H464" s="204"/>
    </row>
    <row r="465" spans="2:8">
      <c r="B465" s="204"/>
      <c r="C465" s="204"/>
      <c r="D465" s="204"/>
      <c r="E465" s="204"/>
      <c r="F465" s="204"/>
      <c r="G465" s="204"/>
      <c r="H465" s="204"/>
    </row>
    <row r="466" spans="2:8">
      <c r="B466" s="204"/>
      <c r="C466" s="204"/>
      <c r="D466" s="204"/>
      <c r="E466" s="204"/>
      <c r="F466" s="204"/>
      <c r="G466" s="204"/>
      <c r="H466" s="204"/>
    </row>
    <row r="467" spans="2:8">
      <c r="B467" s="204"/>
      <c r="C467" s="204"/>
      <c r="D467" s="204"/>
      <c r="E467" s="204"/>
      <c r="F467" s="204"/>
      <c r="G467" s="204"/>
      <c r="H467" s="204"/>
    </row>
    <row r="468" spans="2:8">
      <c r="B468" s="204"/>
      <c r="C468" s="204"/>
      <c r="D468" s="204"/>
      <c r="E468" s="204"/>
      <c r="F468" s="204"/>
      <c r="G468" s="204"/>
      <c r="H468" s="204"/>
    </row>
    <row r="469" spans="2:8">
      <c r="B469" s="204"/>
      <c r="C469" s="204"/>
      <c r="D469" s="204"/>
      <c r="E469" s="204"/>
      <c r="F469" s="204"/>
      <c r="G469" s="204"/>
      <c r="H469" s="204"/>
    </row>
    <row r="470" spans="2:8">
      <c r="B470" s="204"/>
      <c r="C470" s="204"/>
      <c r="D470" s="204"/>
      <c r="E470" s="204"/>
      <c r="F470" s="204"/>
      <c r="G470" s="204"/>
      <c r="H470" s="204"/>
    </row>
    <row r="471" spans="2:8">
      <c r="B471" s="204"/>
      <c r="C471" s="204"/>
      <c r="D471" s="204"/>
      <c r="E471" s="204"/>
      <c r="F471" s="204"/>
      <c r="G471" s="204"/>
      <c r="H471" s="204"/>
    </row>
    <row r="472" spans="2:8">
      <c r="B472" s="204"/>
      <c r="C472" s="204"/>
      <c r="D472" s="204"/>
      <c r="E472" s="204"/>
      <c r="F472" s="204"/>
      <c r="G472" s="204"/>
      <c r="H472" s="204"/>
    </row>
    <row r="473" spans="2:8">
      <c r="B473" s="204"/>
      <c r="C473" s="204"/>
      <c r="D473" s="204"/>
      <c r="E473" s="204"/>
      <c r="F473" s="204"/>
      <c r="G473" s="204"/>
      <c r="H473" s="204"/>
    </row>
    <row r="474" spans="2:8">
      <c r="B474" s="204"/>
      <c r="C474" s="204"/>
      <c r="D474" s="204"/>
      <c r="E474" s="204"/>
      <c r="F474" s="204"/>
      <c r="G474" s="204"/>
      <c r="H474" s="204"/>
    </row>
    <row r="475" spans="2:8">
      <c r="B475" s="204"/>
      <c r="C475" s="204"/>
      <c r="D475" s="204"/>
      <c r="E475" s="204"/>
      <c r="F475" s="204"/>
      <c r="G475" s="204"/>
      <c r="H475" s="204"/>
    </row>
    <row r="476" spans="2:8">
      <c r="B476" s="204"/>
      <c r="C476" s="204"/>
      <c r="D476" s="204"/>
      <c r="E476" s="204"/>
      <c r="F476" s="204"/>
      <c r="G476" s="204"/>
      <c r="H476" s="204"/>
    </row>
    <row r="477" spans="2:8">
      <c r="B477" s="204"/>
      <c r="C477" s="204"/>
      <c r="D477" s="204"/>
      <c r="E477" s="204"/>
      <c r="F477" s="204"/>
      <c r="G477" s="204"/>
      <c r="H477" s="204"/>
    </row>
    <row r="478" spans="2:8">
      <c r="B478" s="204"/>
      <c r="C478" s="204"/>
      <c r="D478" s="204"/>
      <c r="E478" s="204"/>
      <c r="F478" s="204"/>
      <c r="G478" s="204"/>
      <c r="H478" s="204"/>
    </row>
    <row r="479" spans="2:8">
      <c r="B479" s="204"/>
      <c r="C479" s="204"/>
      <c r="D479" s="204"/>
      <c r="E479" s="204"/>
      <c r="F479" s="204"/>
      <c r="G479" s="204"/>
      <c r="H479" s="204"/>
    </row>
    <row r="480" spans="2:8">
      <c r="B480" s="204"/>
      <c r="C480" s="204"/>
      <c r="D480" s="204"/>
      <c r="E480" s="204"/>
      <c r="F480" s="204"/>
      <c r="G480" s="204"/>
      <c r="H480" s="204"/>
    </row>
    <row r="481" spans="2:8">
      <c r="B481" s="204"/>
      <c r="C481" s="204"/>
      <c r="D481" s="204"/>
      <c r="E481" s="204"/>
      <c r="F481" s="204"/>
      <c r="G481" s="204"/>
      <c r="H481" s="204"/>
    </row>
    <row r="482" spans="2:8">
      <c r="B482" s="204"/>
      <c r="C482" s="204"/>
      <c r="D482" s="204"/>
      <c r="E482" s="204"/>
      <c r="F482" s="204"/>
      <c r="G482" s="204"/>
      <c r="H482" s="204"/>
    </row>
    <row r="483" spans="2:8">
      <c r="B483" s="204"/>
      <c r="C483" s="204"/>
      <c r="D483" s="204"/>
      <c r="E483" s="204"/>
      <c r="F483" s="204"/>
      <c r="G483" s="204"/>
      <c r="H483" s="204"/>
    </row>
    <row r="484" spans="2:8">
      <c r="B484" s="204"/>
      <c r="C484" s="204"/>
      <c r="D484" s="204"/>
      <c r="E484" s="204"/>
      <c r="F484" s="204"/>
      <c r="G484" s="204"/>
      <c r="H484" s="204"/>
    </row>
    <row r="485" spans="2:8">
      <c r="B485" s="204"/>
      <c r="C485" s="204"/>
      <c r="D485" s="204"/>
      <c r="E485" s="204"/>
      <c r="F485" s="204"/>
      <c r="G485" s="204"/>
      <c r="H485" s="204"/>
    </row>
    <row r="486" spans="2:8">
      <c r="B486" s="204"/>
      <c r="C486" s="204"/>
      <c r="D486" s="204"/>
      <c r="E486" s="204"/>
      <c r="F486" s="204"/>
      <c r="G486" s="204"/>
      <c r="H486" s="204"/>
    </row>
    <row r="487" spans="2:8">
      <c r="B487" s="204"/>
      <c r="C487" s="204"/>
      <c r="D487" s="204"/>
      <c r="E487" s="204"/>
      <c r="F487" s="204"/>
      <c r="G487" s="204"/>
      <c r="H487" s="204"/>
    </row>
    <row r="488" spans="2:8">
      <c r="B488" s="204"/>
      <c r="C488" s="204"/>
      <c r="D488" s="204"/>
      <c r="E488" s="204"/>
      <c r="F488" s="204"/>
      <c r="G488" s="204"/>
      <c r="H488" s="204"/>
    </row>
    <row r="489" spans="2:8">
      <c r="B489" s="204"/>
      <c r="C489" s="204"/>
      <c r="D489" s="204"/>
      <c r="E489" s="204"/>
      <c r="F489" s="204"/>
      <c r="G489" s="204"/>
      <c r="H489" s="204"/>
    </row>
    <row r="490" spans="2:8">
      <c r="B490" s="204"/>
      <c r="C490" s="204"/>
      <c r="D490" s="204"/>
      <c r="E490" s="204"/>
      <c r="F490" s="204"/>
      <c r="G490" s="204"/>
      <c r="H490" s="204"/>
    </row>
    <row r="491" spans="2:8">
      <c r="B491" s="204"/>
      <c r="C491" s="204"/>
      <c r="D491" s="204"/>
      <c r="E491" s="204"/>
      <c r="F491" s="204"/>
      <c r="G491" s="204"/>
      <c r="H491" s="204"/>
    </row>
  </sheetData>
  <sheetProtection sheet="1" objects="1" selectLockedCells="1"/>
  <protectedRanges>
    <protectedRange sqref="C11:H15 C24:H28 C33:C34 B38 B49 B52" name="Område1"/>
  </protectedRanges>
  <mergeCells count="8">
    <mergeCell ref="B38:F42"/>
    <mergeCell ref="B46:F46"/>
    <mergeCell ref="B52:F56"/>
    <mergeCell ref="E22:H22"/>
    <mergeCell ref="B8:H8"/>
    <mergeCell ref="E9:H9"/>
    <mergeCell ref="B21:H21"/>
    <mergeCell ref="D33:D34"/>
  </mergeCells>
  <conditionalFormatting sqref="A18:I23 A24:A27 C24:I27 A28:I29">
    <cfRule type="expression" dxfId="83" priority="87">
      <formula>($L$5="Nei")</formula>
    </cfRule>
  </conditionalFormatting>
  <conditionalFormatting sqref="A18:I23 A28:I29 A24:A27">
    <cfRule type="expression" dxfId="82" priority="91">
      <formula>$L$4="Nei"</formula>
    </cfRule>
  </conditionalFormatting>
  <conditionalFormatting sqref="A3:K3">
    <cfRule type="expression" dxfId="81" priority="7">
      <formula>AND($L$3="Nei",$L$4="Nei")</formula>
    </cfRule>
  </conditionalFormatting>
  <conditionalFormatting sqref="A8:K17 A4:K5 A6:A7 I6:K7 J18:K29 C30:K30 A30:A56 G31:K56 A57:K143 A144:A164 C144:K164 A165:K1048576">
    <cfRule type="expression" dxfId="80" priority="97">
      <formula>AND($L$4="Nei",$L$5="Nei")</formula>
    </cfRule>
  </conditionalFormatting>
  <conditionalFormatting sqref="B1">
    <cfRule type="expression" dxfId="78" priority="6">
      <formula>AND($L$3="Nei",$L$4="Nei")</formula>
    </cfRule>
  </conditionalFormatting>
  <conditionalFormatting sqref="B7:B8">
    <cfRule type="expression" dxfId="77" priority="96">
      <formula>AND($L$4="Nei",$L$5="Nei")</formula>
    </cfRule>
  </conditionalFormatting>
  <conditionalFormatting sqref="B24:B27">
    <cfRule type="expression" dxfId="76" priority="86">
      <formula>AND($L$4="Nei",$L$5="Nei")</formula>
    </cfRule>
  </conditionalFormatting>
  <conditionalFormatting sqref="B45">
    <cfRule type="expression" dxfId="75" priority="3">
      <formula>AND($L$1="Nei",$L$2="Nei")</formula>
    </cfRule>
  </conditionalFormatting>
  <conditionalFormatting sqref="B31:F56">
    <cfRule type="expression" dxfId="74" priority="4">
      <formula>AND($L$1="Nei",$L$2="Nei")</formula>
    </cfRule>
  </conditionalFormatting>
  <conditionalFormatting sqref="C24:I27">
    <cfRule type="expression" dxfId="72" priority="90">
      <formula>$L$4="Nei"</formula>
    </cfRule>
  </conditionalFormatting>
  <conditionalFormatting sqref="E11:H14">
    <cfRule type="notContainsBlanks" dxfId="71" priority="92">
      <formula>LEN(TRIM(E11))&gt;0</formula>
    </cfRule>
  </conditionalFormatting>
  <conditionalFormatting sqref="E24:H27">
    <cfRule type="notContainsBlanks" dxfId="70" priority="89">
      <formula>LEN(TRIM(E24))&gt;0</formula>
    </cfRule>
  </conditionalFormatting>
  <dataValidations count="1">
    <dataValidation type="decimal" operator="greaterThanOrEqual" allowBlank="1" showInputMessage="1" showErrorMessage="1" errorTitle="Ugyldig input" error="Input må være et tall" sqref="D11:H14 D24:H27 C33:C34" xr:uid="{698D29C8-9F35-4588-BE74-26F151066916}">
      <formula1>0</formula1>
    </dataValidation>
  </dataValidations>
  <pageMargins left="0.25" right="0.25" top="0.75" bottom="0.75" header="0.3" footer="0.3"/>
  <pageSetup paperSize="9" scale="27" fitToHeight="0" orientation="portrait" r:id="rId1"/>
  <headerFooter>
    <oddFooter>&amp;L_x000D_&amp;1#&amp;"Calibri"&amp;8&amp;K000000 Klasse: Åpen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002CFB53-A157-439C-B2DD-A58A5D9B58F3}">
            <xm:f>'Forside '!$D$21="Nei"</xm:f>
            <x14:dxf>
              <font>
                <color theme="0" tint="-0.499984740745262"/>
              </font>
              <fill>
                <patternFill>
                  <bgColor theme="2" tint="-9.9948118533890809E-2"/>
                </patternFill>
              </fill>
            </x14:dxf>
          </x14:cfRule>
          <xm:sqref>A1:AA29 C30:AA30 A30:A56 G31:AA56 A57:AA196</xm:sqref>
        </x14:conditionalFormatting>
        <x14:conditionalFormatting xmlns:xm="http://schemas.microsoft.com/office/excel/2006/main">
          <x14:cfRule type="expression" priority="88" id="{3F4CCFDC-19DC-4938-837B-E3F14610B32C}">
            <xm:f>Sammendrag!$B$29=Nei</xm:f>
            <x14:dxf>
              <fill>
                <patternFill>
                  <bgColor theme="2" tint="-9.9948118533890809E-2"/>
                </patternFill>
              </fill>
            </x14:dxf>
          </x14:cfRule>
          <xm:sqref>B22:I23 C24:I27 B28:I28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416a23-164b-4432-9662-03be8e14d0af">
      <Terms xmlns="http://schemas.microsoft.com/office/infopath/2007/PartnerControls"/>
    </lcf76f155ced4ddcb4097134ff3c332f>
    <TaxCatchAll xmlns="7809aaa9-37a0-4cd5-a9b9-6ab275b485db" xsi:nil="true"/>
    <SharedWithUsers xmlns="7809aaa9-37a0-4cd5-a9b9-6ab275b485db">
      <UserInfo>
        <DisplayName>Matre, Agnete Helene</DisplayName>
        <AccountId>21</AccountId>
        <AccountType/>
      </UserInfo>
      <UserInfo>
        <DisplayName>Ravndal, Henrik</DisplayName>
        <AccountId>82</AccountId>
        <AccountType/>
      </UserInfo>
    </SharedWithUsers>
    <Dato xmlns="77416a23-164b-4432-9662-03be8e14d0af" xsi:nil="true"/>
    <Gjennomg_x00e5_tt xmlns="77416a23-164b-4432-9662-03be8e14d0af">false</Gjennomg_x00e5_tt>
    <Veiledning xmlns="77416a23-164b-4432-9662-03be8e14d0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92DB04F91D86149815AC402FBACFE24" ma:contentTypeVersion="23" ma:contentTypeDescription="Opprett et nytt dokument." ma:contentTypeScope="" ma:versionID="7d9ee81958430aa9b50002fd297e9f7e">
  <xsd:schema xmlns:xsd="http://www.w3.org/2001/XMLSchema" xmlns:xs="http://www.w3.org/2001/XMLSchema" xmlns:p="http://schemas.microsoft.com/office/2006/metadata/properties" xmlns:ns2="77416a23-164b-4432-9662-03be8e14d0af" xmlns:ns3="7809aaa9-37a0-4cd5-a9b9-6ab275b485db" targetNamespace="http://schemas.microsoft.com/office/2006/metadata/properties" ma:root="true" ma:fieldsID="bdcd4ee26840dc7ac6ae94a757d47783" ns2:_="" ns3:_="">
    <xsd:import namespace="77416a23-164b-4432-9662-03be8e14d0af"/>
    <xsd:import namespace="7809aaa9-37a0-4cd5-a9b9-6ab275b485db"/>
    <xsd:element name="properties">
      <xsd:complexType>
        <xsd:sequence>
          <xsd:element name="documentManagement">
            <xsd:complexType>
              <xsd:all>
                <xsd:element ref="ns2:Dato" minOccurs="0"/>
                <xsd:element ref="ns2:Veiledning"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2:Gjennomg_x00e5_t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416a23-164b-4432-9662-03be8e14d0af" elementFormDefault="qualified">
    <xsd:import namespace="http://schemas.microsoft.com/office/2006/documentManagement/types"/>
    <xsd:import namespace="http://schemas.microsoft.com/office/infopath/2007/PartnerControls"/>
    <xsd:element name="Dato" ma:index="3" nillable="true" ma:displayName="Dato" ma:description="Sett i dato for uttale her? " ma:format="Dropdown" ma:internalName="Dato" ma:readOnly="false">
      <xsd:simpleType>
        <xsd:restriction base="dms:Note">
          <xsd:maxLength value="255"/>
        </xsd:restriction>
      </xsd:simpleType>
    </xsd:element>
    <xsd:element name="Veiledning" ma:index="4" nillable="true" ma:displayName="Veiledning" ma:format="Dropdown" ma:internalName="Veiledning" ma:readOnly="false">
      <xsd:simpleType>
        <xsd:restriction base="dms:Note">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hidden="true"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8b7fd7f-a84c-4463-96b0-c5d9876b7c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Gjennomg_x00e5_tt" ma:index="28" nillable="true" ma:displayName="Gjennomgått" ma:default="0" ma:format="Dropdown" ma:internalName="Gjennomg_x00e5_t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809aaa9-37a0-4cd5-a9b9-6ab275b485db" elementFormDefault="qualified">
    <xsd:import namespace="http://schemas.microsoft.com/office/2006/documentManagement/types"/>
    <xsd:import namespace="http://schemas.microsoft.com/office/infopath/2007/PartnerControls"/>
    <xsd:element name="SharedWithUsers" ma:index="10" nillable="true" ma:displayName="Del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hidden="true" ma:internalName="SharedWithDetails" ma:readOnly="true">
      <xsd:simpleType>
        <xsd:restriction base="dms:Note"/>
      </xsd:simpleType>
    </xsd:element>
    <xsd:element name="TaxCatchAll" ma:index="23" nillable="true" ma:displayName="Taxonomy Catch All Column" ma:hidden="true" ma:list="{162c8117-11a8-494d-931a-80e4c1276f88}" ma:internalName="TaxCatchAll" ma:readOnly="false" ma:showField="CatchAllData" ma:web="7809aaa9-37a0-4cd5-a9b9-6ab275b48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012913-A4CE-4D39-9E3F-1321689123FD}">
  <ds:schemaRefs>
    <ds:schemaRef ds:uri="http://schemas.microsoft.com/sharepoint/v3/contenttype/forms"/>
  </ds:schemaRefs>
</ds:datastoreItem>
</file>

<file path=customXml/itemProps2.xml><?xml version="1.0" encoding="utf-8"?>
<ds:datastoreItem xmlns:ds="http://schemas.openxmlformats.org/officeDocument/2006/customXml" ds:itemID="{F5D18412-E17C-4F46-9A64-49AB4D2D3FC7}">
  <ds:schemaRef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05348e84-3cfb-4b23-a4ea-9979c64bbf38"/>
    <ds:schemaRef ds:uri="7cef64a3-5f0b-438d-8d7c-5041e04a7a32"/>
    <ds:schemaRef ds:uri="http://www.w3.org/XML/1998/namespace"/>
  </ds:schemaRefs>
</ds:datastoreItem>
</file>

<file path=customXml/itemProps3.xml><?xml version="1.0" encoding="utf-8"?>
<ds:datastoreItem xmlns:ds="http://schemas.openxmlformats.org/officeDocument/2006/customXml" ds:itemID="{E928D2E9-28C8-44F8-9208-0B5156FEDEB9}"/>
</file>

<file path=docMetadata/LabelInfo.xml><?xml version="1.0" encoding="utf-8"?>
<clbl:labelList xmlns:clbl="http://schemas.microsoft.com/office/2020/mipLabelMetadata">
  <clbl:label id="{f6bd57a9-cdf0-4248-9cd1-a3e0303682ba}" enabled="1" method="Privileged" siteId="{d41caaa9-a41a-4e0f-9bf6-05cd1f48d27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2</vt:i4>
      </vt:variant>
    </vt:vector>
  </HeadingPairs>
  <TitlesOfParts>
    <vt:vector size="13" baseType="lpstr">
      <vt:lpstr>Forside </vt:lpstr>
      <vt:lpstr>Sammendrag</vt:lpstr>
      <vt:lpstr>Tiltak for utslippsreduksjon</vt:lpstr>
      <vt:lpstr>Nybygg</vt:lpstr>
      <vt:lpstr>Bevaring</vt:lpstr>
      <vt:lpstr>Natur</vt:lpstr>
      <vt:lpstr>Resultater</vt:lpstr>
      <vt:lpstr>Versjonslogg</vt:lpstr>
      <vt:lpstr>EFU avansert</vt:lpstr>
      <vt:lpstr>EFU avansert resultater</vt:lpstr>
      <vt:lpstr>EFU rapportering</vt:lpstr>
      <vt:lpstr>BTA</vt:lpstr>
      <vt:lpstr>BTAnybygg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Renate Svenheim</dc:creator>
  <cp:keywords/>
  <dc:description/>
  <cp:lastModifiedBy>Matre, Elisabeth Langeland</cp:lastModifiedBy>
  <cp:revision/>
  <dcterms:created xsi:type="dcterms:W3CDTF">2023-03-22T10:01:03Z</dcterms:created>
  <dcterms:modified xsi:type="dcterms:W3CDTF">2024-06-28T13:44:21Z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0x010100492DB04F91D86149815AC402FBACFE24</vt:lpwstr>
  </property>
  <property fmtid="{D5CDD505-2E9C-101B-9397-08002B2CF9AE}" pid="3" name="MediaServiceImageTags">
    <vt:lpwstr/>
  </property>
</Properties>
</file>